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65" windowHeight="8655" tabRatio="379" firstSheet="3" activeTab="3"/>
  </bookViews>
  <sheets>
    <sheet name="ug_wiązownica_1" sheetId="1" r:id="rId1"/>
    <sheet name="Prace na oświetleniu" sheetId="2" r:id="rId2"/>
    <sheet name="Arkusz1" sheetId="3" r:id="rId3"/>
    <sheet name="Aktualizacja ośw. 2014" sheetId="4" r:id="rId4"/>
    <sheet name="Dane odczytowe" sheetId="5" r:id="rId5"/>
  </sheets>
  <definedNames/>
  <calcPr fullCalcOnLoad="1"/>
</workbook>
</file>

<file path=xl/comments1.xml><?xml version="1.0" encoding="utf-8"?>
<comments xmlns="http://schemas.openxmlformats.org/spreadsheetml/2006/main">
  <authors>
    <author>Kosiński Ryszard</author>
    <author>Wiesław Bąk</author>
    <author>Orzechowski Janusz</author>
  </authors>
  <commentList>
    <comment ref="B62" authorId="0">
      <text>
        <r>
          <rPr>
            <b/>
            <sz val="8"/>
            <rFont val="Tahoma"/>
            <family val="2"/>
          </rPr>
          <t>Kosiński Ryszard:</t>
        </r>
        <r>
          <rPr>
            <sz val="8"/>
            <rFont val="Tahoma"/>
            <family val="2"/>
          </rPr>
          <t xml:space="preserve">
Protokół 115/2005 z dnia 2005-11-24 przyłączono do sieci oprawa SGS 102/100 szt 9 lampa SON-T Plus 100W Manasterz za Lubaczówką po lewej stronie.
</t>
        </r>
      </text>
    </comment>
    <comment ref="B94" authorId="0">
      <text>
        <r>
          <rPr>
            <b/>
            <sz val="8"/>
            <rFont val="Tahoma"/>
            <family val="2"/>
          </rPr>
          <t>Kosiński Ryszard:</t>
        </r>
        <r>
          <rPr>
            <sz val="8"/>
            <rFont val="Tahoma"/>
            <family val="2"/>
          </rPr>
          <t xml:space="preserve">
Protokół odbioru 99b/2005 z dnia 2005-10-20 przyłączono do sieci oświetlenie oprawa SGS 102/100 szt 7
Protokół odbioru 99a/2005 z dnia 2005-10-20 przyłączono do sieci i oświetlenie oprawa SGS 102/100 szt 5
lampa SON-T Plus szt12 własność UG 
</t>
        </r>
      </text>
    </comment>
    <comment ref="B92" authorId="0">
      <text>
        <r>
          <rPr>
            <b/>
            <sz val="8"/>
            <rFont val="Tahoma"/>
            <family val="2"/>
          </rPr>
          <t>Kosiński Ryszard:</t>
        </r>
        <r>
          <rPr>
            <sz val="8"/>
            <rFont val="Tahoma"/>
            <family val="2"/>
          </rPr>
          <t xml:space="preserve">
Dobuowa oświetlenia protokół 99/2005 z dnia 20-10-2005 przyłączono do sieci oprawy SGS 102/100 szt 7
lampa SON-T 100 od skrzyżowania do CPN dobudowa dwóch słupów typu Rz. Przy CPN   
</t>
        </r>
      </text>
    </comment>
    <comment ref="B91" authorId="0">
      <text>
        <r>
          <rPr>
            <b/>
            <sz val="8"/>
            <rFont val="Tahoma"/>
            <family val="2"/>
          </rPr>
          <t>Kosiński Ryszard:</t>
        </r>
        <r>
          <rPr>
            <sz val="8"/>
            <rFont val="Tahoma"/>
            <family val="2"/>
          </rPr>
          <t xml:space="preserve">
Dobudowa oświetlenia protokół  99c/2005  z dnia 20-10-2005 przyłączono do sieci oprawa SGS 102/100 szt. 7
lampa SON-T 100W   własność UG na łuku przy Melioracji</t>
        </r>
      </text>
    </comment>
    <comment ref="B48" authorId="0">
      <text>
        <r>
          <rPr>
            <b/>
            <sz val="8"/>
            <rFont val="Tahoma"/>
            <family val="2"/>
          </rPr>
          <t>Kosiński Ryszard:</t>
        </r>
        <r>
          <rPr>
            <sz val="8"/>
            <rFont val="Tahoma"/>
            <family val="2"/>
          </rPr>
          <t xml:space="preserve">
Elster dowieszona SGS 102/150 szt1</t>
        </r>
      </text>
    </comment>
    <comment ref="Z46" authorId="1">
      <text>
        <r>
          <rPr>
            <b/>
            <sz val="8"/>
            <rFont val="Tahoma"/>
            <family val="2"/>
          </rPr>
          <t>Wiesław Bąk:</t>
        </r>
        <r>
          <rPr>
            <sz val="8"/>
            <rFont val="Tahoma"/>
            <family val="2"/>
          </rPr>
          <t xml:space="preserve">
2009-09-30 -- Remont 9 szt opraw na SGS 102/150 w ramach konserwacji.</t>
        </r>
      </text>
    </comment>
    <comment ref="B89" authorId="1">
      <text>
        <r>
          <rPr>
            <b/>
            <sz val="12"/>
            <rFont val="Tahoma"/>
            <family val="2"/>
          </rPr>
          <t>Wiesław Bąk:</t>
        </r>
        <r>
          <rPr>
            <sz val="12"/>
            <rFont val="Tahoma"/>
            <family val="2"/>
          </rPr>
          <t xml:space="preserve">
Przyłączenie oświetlenia drogowego w Szówsku, ul. Sanowa odebranego protokołem nr 78/2006. Szafka przy słupie, zejście kablowe.</t>
        </r>
      </text>
    </comment>
    <comment ref="P28" authorId="1">
      <text>
        <r>
          <rPr>
            <b/>
            <sz val="8"/>
            <rFont val="Tahoma"/>
            <family val="2"/>
          </rPr>
          <t>Wiesław Bąk:</t>
        </r>
        <r>
          <rPr>
            <sz val="8"/>
            <rFont val="Tahoma"/>
            <family val="2"/>
          </rPr>
          <t xml:space="preserve">
2009 - remont 9 opraw przez firmę ELSTER, 6 szt. to istn SGSy 102/100.</t>
        </r>
      </text>
    </comment>
    <comment ref="Q28" authorId="1">
      <text>
        <r>
          <rPr>
            <b/>
            <sz val="8"/>
            <rFont val="Tahoma"/>
            <family val="2"/>
          </rPr>
          <t>Wiesław Bąk:</t>
        </r>
        <r>
          <rPr>
            <sz val="8"/>
            <rFont val="Tahoma"/>
            <family val="2"/>
          </rPr>
          <t xml:space="preserve">
2009 - remont 9 opraw przez firmę ELSTER</t>
        </r>
      </text>
    </comment>
    <comment ref="O30" authorId="1">
      <text>
        <r>
          <rPr>
            <b/>
            <sz val="8"/>
            <rFont val="Tahoma"/>
            <family val="2"/>
          </rPr>
          <t>Wiesław Bąk:</t>
        </r>
        <r>
          <rPr>
            <sz val="8"/>
            <rFont val="Tahoma"/>
            <family val="2"/>
          </rPr>
          <t xml:space="preserve">
2009 - remont 6 opraw przez ELSTER</t>
        </r>
      </text>
    </comment>
    <comment ref="Z31" authorId="1">
      <text>
        <r>
          <rPr>
            <b/>
            <sz val="8"/>
            <rFont val="Tahoma"/>
            <family val="2"/>
          </rPr>
          <t>Wiesław Bąk:</t>
        </r>
        <r>
          <rPr>
            <sz val="8"/>
            <rFont val="Tahoma"/>
            <family val="2"/>
          </rPr>
          <t xml:space="preserve">
2009 -- Remont 12 szt opraw na SGS 102/150 w ramach konserwacji zgodnie z kartą 92/11/2009 - ELSTER.
2011 - demontaż 4 opraw (UG wybudował nowe wydzielone kablowe)</t>
        </r>
      </text>
    </comment>
    <comment ref="B79" authorId="1">
      <text>
        <r>
          <rPr>
            <b/>
            <sz val="12"/>
            <rFont val="Tahoma"/>
            <family val="2"/>
          </rPr>
          <t>Wiesław Bąk:</t>
        </r>
        <r>
          <rPr>
            <sz val="12"/>
            <rFont val="Tahoma"/>
            <family val="2"/>
          </rPr>
          <t xml:space="preserve">
W 2010 r wykonano z PT tylko I etap tj. 
- obwód nr 1 z 8 lamp wykonano 4.
- obwód nr 2 z 15 lamp wykonano 4.
- obwód nr 3 z 20 lamp wykonano 7.
- obwód nr 4 z 16 lamp wykonano 9.
</t>
        </r>
      </text>
    </comment>
    <comment ref="B80" authorId="1">
      <text>
        <r>
          <rPr>
            <sz val="12"/>
            <rFont val="Tahoma"/>
            <family val="2"/>
          </rPr>
          <t>W 2010 r wykonano z PT tylko I etap tj. 
- obwód nr 1 z 17 lamp wykonano 7.
- obwód nr 2 z 18 lamp wykonano 18.
- obwód nr 3 z 13 lamp wykonano 9.</t>
        </r>
      </text>
    </comment>
    <comment ref="N50" authorId="1">
      <text>
        <r>
          <rPr>
            <b/>
            <sz val="8"/>
            <rFont val="Tahoma"/>
            <family val="2"/>
          </rPr>
          <t>Wiesław Bąk:</t>
        </r>
        <r>
          <rPr>
            <sz val="8"/>
            <rFont val="Tahoma"/>
            <family val="2"/>
          </rPr>
          <t xml:space="preserve">
2010 - remont opraw</t>
        </r>
      </text>
    </comment>
    <comment ref="N51" authorId="1">
      <text>
        <r>
          <rPr>
            <sz val="8"/>
            <rFont val="Tahoma"/>
            <family val="2"/>
          </rPr>
          <t>Wiesław Bąk:
2010 - remont opraw, Demontaż 11szt. Opraw budowa nowego oświetlenia wydzielonego 2013r</t>
        </r>
      </text>
    </comment>
    <comment ref="B90" authorId="1">
      <text>
        <r>
          <rPr>
            <b/>
            <sz val="12"/>
            <rFont val="Tahoma"/>
            <family val="2"/>
          </rPr>
          <t>Wiesław Bąk:</t>
        </r>
        <r>
          <rPr>
            <sz val="12"/>
            <rFont val="Tahoma"/>
            <family val="2"/>
          </rPr>
          <t xml:space="preserve">
Dobudowa 8 lamp do istn. sieci oświetlenia drog. Sterowanie i pomiar w rozdzielni stacyjnej, </t>
        </r>
      </text>
    </comment>
    <comment ref="B75" authorId="1">
      <text>
        <r>
          <rPr>
            <sz val="12"/>
            <rFont val="Tahoma"/>
            <family val="2"/>
          </rPr>
          <t>Wiesław Bąk:
W 2011 r wykonano.
- obwód nr 1 - 7 szt.
- obwód nr 2 - 15 szt.</t>
        </r>
      </text>
    </comment>
    <comment ref="P99" authorId="2">
      <text>
        <r>
          <rPr>
            <b/>
            <sz val="8"/>
            <rFont val="Tahoma"/>
            <family val="2"/>
          </rPr>
          <t>Orzechowski Janusz:</t>
        </r>
        <r>
          <rPr>
            <sz val="8"/>
            <rFont val="Tahoma"/>
            <family val="2"/>
          </rPr>
          <t xml:space="preserve">
Oświetlenie kablowe budowa 2010-12-17 dok. Przyłączeniowa nr </t>
        </r>
      </text>
    </comment>
    <comment ref="P101" authorId="2">
      <text>
        <r>
          <rPr>
            <b/>
            <sz val="8"/>
            <rFont val="Tahoma"/>
            <family val="2"/>
          </rPr>
          <t>Orzechowski Janusz:</t>
        </r>
        <r>
          <rPr>
            <sz val="8"/>
            <rFont val="Tahoma"/>
            <family val="2"/>
          </rPr>
          <t xml:space="preserve">
Osw. Kablowe 20-04-2009r</t>
        </r>
      </text>
    </comment>
    <comment ref="Q100" authorId="2">
      <text>
        <r>
          <rPr>
            <b/>
            <sz val="8"/>
            <rFont val="Tahoma"/>
            <family val="0"/>
          </rPr>
          <t>Orzechowski Janusz:</t>
        </r>
        <r>
          <rPr>
            <sz val="8"/>
            <rFont val="Tahoma"/>
            <family val="0"/>
          </rPr>
          <t xml:space="preserve">
dobudowa linii ośw. ul. 2013 Całość Gminy W-ca</t>
        </r>
      </text>
    </comment>
    <comment ref="O84" authorId="2">
      <text>
        <r>
          <rPr>
            <b/>
            <sz val="8"/>
            <rFont val="Tahoma"/>
            <family val="0"/>
          </rPr>
          <t>Orzechowski Janusz:</t>
        </r>
        <r>
          <rPr>
            <sz val="8"/>
            <rFont val="Tahoma"/>
            <family val="0"/>
          </rPr>
          <t xml:space="preserve">
Dobudowa słupa nr 1/1 i oprawy 2013</t>
        </r>
      </text>
    </comment>
    <comment ref="O51" authorId="2">
      <text>
        <r>
          <rPr>
            <b/>
            <sz val="8"/>
            <rFont val="Tahoma"/>
            <family val="0"/>
          </rPr>
          <t>Orzechowski Janusz:</t>
        </r>
        <r>
          <rPr>
            <sz val="8"/>
            <rFont val="Tahoma"/>
            <family val="0"/>
          </rPr>
          <t xml:space="preserve">
Dobudowa oświetlenia wzdłuż drogi woj.. 870 oprawy SGS203/150 35szt własność UG.</t>
        </r>
      </text>
    </comment>
    <comment ref="T51" authorId="2">
      <text>
        <r>
          <rPr>
            <b/>
            <sz val="8"/>
            <rFont val="Tahoma"/>
            <family val="0"/>
          </rPr>
          <t>Orzechowski Janusz:</t>
        </r>
        <r>
          <rPr>
            <sz val="8"/>
            <rFont val="Tahoma"/>
            <family val="0"/>
          </rPr>
          <t xml:space="preserve">
Dobudowa oświetlenia na słupach stylawych i podwójnych wysiegnikach  oprawy OPS150W/450 majątek UG</t>
        </r>
      </text>
    </comment>
    <comment ref="T102" authorId="2">
      <text>
        <r>
          <rPr>
            <b/>
            <sz val="8"/>
            <rFont val="Tahoma"/>
            <family val="0"/>
          </rPr>
          <t>Orzechowski Janusz:</t>
        </r>
        <r>
          <rPr>
            <sz val="8"/>
            <rFont val="Tahoma"/>
            <family val="0"/>
          </rPr>
          <t xml:space="preserve">
dobudowa ośw. ul. źródła światła Philips Tornado 23W.</t>
        </r>
      </text>
    </comment>
    <comment ref="H102" authorId="2">
      <text>
        <r>
          <rPr>
            <b/>
            <sz val="8"/>
            <rFont val="Tahoma"/>
            <family val="0"/>
          </rPr>
          <t>Orzechowski Janusz:</t>
        </r>
        <r>
          <rPr>
            <sz val="8"/>
            <rFont val="Tahoma"/>
            <family val="0"/>
          </rPr>
          <t xml:space="preserve">
Przyłącz na majątku odbiorcy</t>
        </r>
      </text>
    </comment>
    <comment ref="H103" authorId="2">
      <text>
        <r>
          <rPr>
            <b/>
            <sz val="8"/>
            <rFont val="Tahoma"/>
            <family val="0"/>
          </rPr>
          <t>Orzechowski Janusz:</t>
        </r>
        <r>
          <rPr>
            <sz val="8"/>
            <rFont val="Tahoma"/>
            <family val="0"/>
          </rPr>
          <t xml:space="preserve">
Przyłącz na majątku odbiorcy</t>
        </r>
      </text>
    </comment>
    <comment ref="T103" authorId="2">
      <text>
        <r>
          <rPr>
            <b/>
            <sz val="8"/>
            <rFont val="Tahoma"/>
            <family val="0"/>
          </rPr>
          <t>Orzechowski Janusz:</t>
        </r>
        <r>
          <rPr>
            <sz val="8"/>
            <rFont val="Tahoma"/>
            <family val="0"/>
          </rPr>
          <t xml:space="preserve">
dobudowa ośw. ul. źródła światła Philips Tornado 23W.</t>
        </r>
      </text>
    </comment>
    <comment ref="B105" authorId="2">
      <text>
        <r>
          <rPr>
            <b/>
            <sz val="8"/>
            <rFont val="Tahoma"/>
            <family val="0"/>
          </rPr>
          <t>Orzechowski Janusz:</t>
        </r>
        <r>
          <rPr>
            <sz val="8"/>
            <rFont val="Tahoma"/>
            <family val="0"/>
          </rPr>
          <t xml:space="preserve">
sprawdzioć i wprowadziś schemat-skan w pliku Wykazy i schematy.</t>
        </r>
      </text>
    </comment>
    <comment ref="X85" authorId="2">
      <text>
        <r>
          <rPr>
            <b/>
            <sz val="8"/>
            <rFont val="Tahoma"/>
            <family val="0"/>
          </rPr>
          <t>Orzechowski Janusz:</t>
        </r>
        <r>
          <rPr>
            <sz val="8"/>
            <rFont val="Tahoma"/>
            <family val="0"/>
          </rPr>
          <t xml:space="preserve">
7szt. Opraw OCP z Lampą Tornado 23W. 2013-12-04</t>
        </r>
      </text>
    </comment>
    <comment ref="H104" authorId="2">
      <text>
        <r>
          <rPr>
            <b/>
            <sz val="8"/>
            <rFont val="Tahoma"/>
            <family val="0"/>
          </rPr>
          <t>Orzechowski Janusz:</t>
        </r>
        <r>
          <rPr>
            <sz val="8"/>
            <rFont val="Tahoma"/>
            <family val="0"/>
          </rPr>
          <t xml:space="preserve">
całość na majątku PGE odbiorcy rozcięcie ze stacji Szówsko 3</t>
        </r>
      </text>
    </comment>
    <comment ref="T104" authorId="2">
      <text>
        <r>
          <rPr>
            <b/>
            <sz val="8"/>
            <rFont val="Tahoma"/>
            <family val="0"/>
          </rPr>
          <t>Orzechowski Janusz:</t>
        </r>
        <r>
          <rPr>
            <sz val="8"/>
            <rFont val="Tahoma"/>
            <family val="0"/>
          </rPr>
          <t xml:space="preserve">
Przebudowa linii nn rozcięcie linii oprawy przeniesione z st. trafo 3</t>
        </r>
      </text>
    </comment>
    <comment ref="X28" authorId="2">
      <text>
        <r>
          <rPr>
            <b/>
            <sz val="8"/>
            <rFont val="Tahoma"/>
            <family val="0"/>
          </rPr>
          <t>Orzechowski Janusz:</t>
        </r>
        <r>
          <rPr>
            <sz val="8"/>
            <rFont val="Tahoma"/>
            <family val="0"/>
          </rPr>
          <t xml:space="preserve">
Dobudowa oswietlenia kablowego  od słupa nr ostatniego z obw. 1 -2014r majątek UG Wiązownica</t>
        </r>
      </text>
    </comment>
    <comment ref="X76" authorId="2">
      <text>
        <r>
          <rPr>
            <b/>
            <sz val="8"/>
            <rFont val="Tahoma"/>
            <family val="0"/>
          </rPr>
          <t>Orzechowski Janusz:</t>
        </r>
        <r>
          <rPr>
            <sz val="8"/>
            <rFont val="Tahoma"/>
            <family val="0"/>
          </rPr>
          <t xml:space="preserve">
dobudowa 11szt. Do istniejącego ośw. kablowego 2014r</t>
        </r>
      </text>
    </comment>
    <comment ref="X32" authorId="2">
      <text>
        <r>
          <rPr>
            <b/>
            <sz val="8"/>
            <rFont val="Tahoma"/>
            <family val="0"/>
          </rPr>
          <t>Orzechowski Janusz:</t>
        </r>
        <r>
          <rPr>
            <sz val="8"/>
            <rFont val="Tahoma"/>
            <family val="0"/>
          </rPr>
          <t xml:space="preserve">
Dobudowa oswietlenia kablowego  od słupa nr 36 linii napowietrznej 26szt -2014r majątek UG Wiązownica</t>
        </r>
      </text>
    </comment>
  </commentList>
</comments>
</file>

<file path=xl/comments2.xml><?xml version="1.0" encoding="utf-8"?>
<comments xmlns="http://schemas.openxmlformats.org/spreadsheetml/2006/main">
  <authors>
    <author>Wiesław Bąk</author>
  </authors>
  <commentList>
    <comment ref="B25" authorId="0">
      <text>
        <r>
          <rPr>
            <b/>
            <sz val="8"/>
            <rFont val="Tahoma"/>
            <family val="2"/>
          </rPr>
          <t>Wiesław Bąk: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Na linii napowietrznej przewód sterujący jest własnością PGE a dalsze zejście kablowe oraz wszystkie oprawy należą do UG Wiązownica.</t>
        </r>
      </text>
    </comment>
    <comment ref="D32" authorId="0">
      <text>
        <r>
          <rPr>
            <b/>
            <sz val="12"/>
            <rFont val="Tahoma"/>
            <family val="2"/>
          </rPr>
          <t>Wiesław Bąk:</t>
        </r>
        <r>
          <rPr>
            <sz val="12"/>
            <rFont val="Tahoma"/>
            <family val="2"/>
          </rPr>
          <t xml:space="preserve">
Granica stron na słupie nr 57</t>
        </r>
      </text>
    </comment>
  </commentList>
</comments>
</file>

<file path=xl/comments4.xml><?xml version="1.0" encoding="utf-8"?>
<comments xmlns="http://schemas.openxmlformats.org/spreadsheetml/2006/main">
  <authors>
    <author>Wiesław Bąk</author>
    <author>Kosiński Ryszard</author>
    <author>Orzechowski Janusz</author>
  </authors>
  <commentList>
    <comment ref="E29" authorId="0">
      <text>
        <r>
          <rPr>
            <b/>
            <sz val="8"/>
            <rFont val="Tahoma"/>
            <family val="2"/>
          </rPr>
          <t>Wiesław Bąk:</t>
        </r>
        <r>
          <rPr>
            <sz val="8"/>
            <rFont val="Tahoma"/>
            <family val="2"/>
          </rPr>
          <t xml:space="preserve">
2009 -- Remont 12 szt opraw na SGS 102/150 w ramach konserwacji zgodnie z kartą 92/11/2009 - ELSTER.
2011 - demontaż 4 opraw (UG wybudował nowe wydzielone kablowe)</t>
        </r>
      </text>
    </comment>
    <comment ref="E43" authorId="0">
      <text>
        <r>
          <rPr>
            <b/>
            <sz val="8"/>
            <rFont val="Tahoma"/>
            <family val="2"/>
          </rPr>
          <t>Wiesław Bąk:</t>
        </r>
        <r>
          <rPr>
            <sz val="8"/>
            <rFont val="Tahoma"/>
            <family val="2"/>
          </rPr>
          <t xml:space="preserve">
2009-09-30 -- Remont 9 szt opraw na SGS 102/150 w ramach konserwacji.</t>
        </r>
      </text>
    </comment>
    <comment ref="B44" authorId="1">
      <text>
        <r>
          <rPr>
            <b/>
            <sz val="8"/>
            <rFont val="Tahoma"/>
            <family val="2"/>
          </rPr>
          <t>Kosiński Ryszard:</t>
        </r>
        <r>
          <rPr>
            <sz val="8"/>
            <rFont val="Tahoma"/>
            <family val="2"/>
          </rPr>
          <t xml:space="preserve">
Elster dowieszona SGS 102/150 szt1</t>
        </r>
      </text>
    </comment>
    <comment ref="B57" authorId="1">
      <text>
        <r>
          <rPr>
            <b/>
            <sz val="8"/>
            <rFont val="Tahoma"/>
            <family val="2"/>
          </rPr>
          <t>Kosiński Ryszard:</t>
        </r>
        <r>
          <rPr>
            <sz val="8"/>
            <rFont val="Tahoma"/>
            <family val="2"/>
          </rPr>
          <t xml:space="preserve">
Protokół 115/2005 z dnia 2005-11-24 przyłączono do sieci oprawa SGS 102/100 szt 9 lampa SON-T Plus 100W Manasterz za Lubaczówką po lewej stronie.
</t>
        </r>
      </text>
    </comment>
    <comment ref="B70" authorId="0">
      <text>
        <r>
          <rPr>
            <sz val="12"/>
            <rFont val="Tahoma"/>
            <family val="2"/>
          </rPr>
          <t>Wiesław Bąk:
W 2011 r wykonano.
- obwód nr 1 - 7 szt.
- obwód nr 2 - 15 szt.</t>
        </r>
      </text>
    </comment>
    <comment ref="B74" authorId="0">
      <text>
        <r>
          <rPr>
            <b/>
            <sz val="12"/>
            <rFont val="Tahoma"/>
            <family val="2"/>
          </rPr>
          <t>Wiesław Bąk:</t>
        </r>
        <r>
          <rPr>
            <sz val="12"/>
            <rFont val="Tahoma"/>
            <family val="2"/>
          </rPr>
          <t xml:space="preserve">
W 2010 r wykonano z PT tylko I etap tj. 
- obwód nr 1 z 8 lamp wykonano 4.
- obwód nr 2 z 15 lamp wykonano 4.
- obwód nr 3 z 20 lamp wykonano 7.
- obwód nr 4 z 16 lamp wykonano 9.
</t>
        </r>
      </text>
    </comment>
    <comment ref="B75" authorId="0">
      <text>
        <r>
          <rPr>
            <sz val="12"/>
            <rFont val="Tahoma"/>
            <family val="2"/>
          </rPr>
          <t>W 2010 r wykonano z PT tylko I etap tj. 
- obwód nr 1 z 17 lamp wykonano 7.
- obwód nr 2 z 18 lamp wykonano 18.
- obwód nr 3 z 13 lamp wykonano 9.</t>
        </r>
      </text>
    </comment>
    <comment ref="B84" authorId="0">
      <text>
        <r>
          <rPr>
            <b/>
            <sz val="12"/>
            <rFont val="Tahoma"/>
            <family val="2"/>
          </rPr>
          <t>Wiesław Bąk:</t>
        </r>
        <r>
          <rPr>
            <sz val="12"/>
            <rFont val="Tahoma"/>
            <family val="2"/>
          </rPr>
          <t xml:space="preserve">
Przyłączenie oświetlenia drogowego w Szówsku, ul. Sanowa odebranego protokołem nr 78/2006. Szafka przy słupie, zejście kablowe.</t>
        </r>
      </text>
    </comment>
    <comment ref="B85" authorId="0">
      <text>
        <r>
          <rPr>
            <b/>
            <sz val="12"/>
            <rFont val="Tahoma"/>
            <family val="2"/>
          </rPr>
          <t>Wiesław Bąk:</t>
        </r>
        <r>
          <rPr>
            <sz val="12"/>
            <rFont val="Tahoma"/>
            <family val="2"/>
          </rPr>
          <t xml:space="preserve">
Dobudowa 8 lamp do istn. sieci oświetlenia drog. Sterowanie i pomiar w rozdzielni stacyjnej, </t>
        </r>
      </text>
    </comment>
    <comment ref="B86" authorId="1">
      <text>
        <r>
          <rPr>
            <b/>
            <sz val="8"/>
            <rFont val="Tahoma"/>
            <family val="2"/>
          </rPr>
          <t>Kosiński Ryszard:</t>
        </r>
        <r>
          <rPr>
            <sz val="8"/>
            <rFont val="Tahoma"/>
            <family val="2"/>
          </rPr>
          <t xml:space="preserve">
Dobudowa oświetlenia protokół  99c/2005  z dnia 20-10-2005 przyłączono do sieci oprawa SGS 102/100 szt. 7
lampa SON-T 100W   własność UG na łuku przy Melioracji</t>
        </r>
      </text>
    </comment>
    <comment ref="B87" authorId="1">
      <text>
        <r>
          <rPr>
            <b/>
            <sz val="8"/>
            <rFont val="Tahoma"/>
            <family val="2"/>
          </rPr>
          <t>Kosiński Ryszard:</t>
        </r>
        <r>
          <rPr>
            <sz val="8"/>
            <rFont val="Tahoma"/>
            <family val="2"/>
          </rPr>
          <t xml:space="preserve">
Dobuowa oświetlenia protokół 99/2005 z dnia 20-10-2005 przyłączono do sieci oprawy SGS 102/100 szt 7
lampa SON-T 100 od skrzyżowania do CPN dobudowa dwóch słupów typu Rz. Przy CPN   
</t>
        </r>
      </text>
    </comment>
    <comment ref="B89" authorId="1">
      <text>
        <r>
          <rPr>
            <b/>
            <sz val="8"/>
            <rFont val="Tahoma"/>
            <family val="2"/>
          </rPr>
          <t>Kosiński Ryszard:</t>
        </r>
        <r>
          <rPr>
            <sz val="8"/>
            <rFont val="Tahoma"/>
            <family val="2"/>
          </rPr>
          <t xml:space="preserve">
Protokół odbioru 99b/2005 z dnia 2005-10-20 przyłączono do sieci oświetlenie oprawa SGS 102/100 szt 7
Protokół odbioru 99a/2005 z dnia 2005-10-20 przyłączono do sieci i oświetlenie oprawa SGS 102/100 szt 5
lampa SON-T Plus szt12 własność UG 
</t>
        </r>
      </text>
    </comment>
    <comment ref="E31" authorId="2">
      <text>
        <r>
          <rPr>
            <b/>
            <sz val="8"/>
            <rFont val="Tahoma"/>
            <family val="0"/>
          </rPr>
          <t>Orzechowski Janusz:</t>
        </r>
        <r>
          <rPr>
            <sz val="8"/>
            <rFont val="Tahoma"/>
            <family val="0"/>
          </rPr>
          <t xml:space="preserve">
Suma opraw w terenie z dnia 2013-05-23</t>
        </r>
      </text>
    </comment>
    <comment ref="E80" authorId="2">
      <text>
        <r>
          <rPr>
            <b/>
            <sz val="8"/>
            <rFont val="Tahoma"/>
            <family val="0"/>
          </rPr>
          <t>Orzechowski Janusz:</t>
        </r>
        <r>
          <rPr>
            <sz val="8"/>
            <rFont val="Tahoma"/>
            <family val="0"/>
          </rPr>
          <t xml:space="preserve">
2szt PGE, 38 UG</t>
        </r>
      </text>
    </comment>
  </commentList>
</comments>
</file>

<file path=xl/sharedStrings.xml><?xml version="1.0" encoding="utf-8"?>
<sst xmlns="http://schemas.openxmlformats.org/spreadsheetml/2006/main" count="1980" uniqueCount="636">
  <si>
    <t>ZAŁĄCZNIK NR 1</t>
  </si>
  <si>
    <t>L.p.</t>
  </si>
  <si>
    <t>Miejscowość</t>
  </si>
  <si>
    <t>Miejsce zainstalowania licznika</t>
  </si>
  <si>
    <t>Rodzaj lamp</t>
  </si>
  <si>
    <t>Własność</t>
  </si>
  <si>
    <t>Manasterz 1</t>
  </si>
  <si>
    <t xml:space="preserve">rtęciowe  </t>
  </si>
  <si>
    <t xml:space="preserve">rtęciowe </t>
  </si>
  <si>
    <t>Manasterz 2</t>
  </si>
  <si>
    <t>Skrzynia nn na stacji napowietrznej</t>
  </si>
  <si>
    <t>rtęciowe</t>
  </si>
  <si>
    <t>Manasterz 4</t>
  </si>
  <si>
    <t>Mołodycz 2</t>
  </si>
  <si>
    <t>Mołodycz 3</t>
  </si>
  <si>
    <t>Mołodycz 4</t>
  </si>
  <si>
    <t>Mołodycz</t>
  </si>
  <si>
    <t>Wiązownica 1</t>
  </si>
  <si>
    <t>Wiązownica 2</t>
  </si>
  <si>
    <t>Skrzynia na słupie Nr 15</t>
  </si>
  <si>
    <t>Wiązownica 3</t>
  </si>
  <si>
    <t xml:space="preserve">Wiązownica </t>
  </si>
  <si>
    <t>Wiązownica 4</t>
  </si>
  <si>
    <t>sodowe</t>
  </si>
  <si>
    <t>Wiązownica 5</t>
  </si>
  <si>
    <t>Cetula 1</t>
  </si>
  <si>
    <t>Cetula 2</t>
  </si>
  <si>
    <t>Cetula 3</t>
  </si>
  <si>
    <t>Cetula 4</t>
  </si>
  <si>
    <t>Piwoda 1</t>
  </si>
  <si>
    <t>Piwoda 2</t>
  </si>
  <si>
    <t>Piwoda 3</t>
  </si>
  <si>
    <t>Piwoda 4</t>
  </si>
  <si>
    <t>Radawa 1</t>
  </si>
  <si>
    <t>Radawa 2</t>
  </si>
  <si>
    <t>Radawa 3</t>
  </si>
  <si>
    <t>Radawa 4</t>
  </si>
  <si>
    <t>Radawa 5</t>
  </si>
  <si>
    <t>Zapałów 1</t>
  </si>
  <si>
    <t>Zapałów 2</t>
  </si>
  <si>
    <t>Zapałów 3</t>
  </si>
  <si>
    <t>Zapałów 4</t>
  </si>
  <si>
    <t>Zapałów PGR</t>
  </si>
  <si>
    <t xml:space="preserve">Zapałów </t>
  </si>
  <si>
    <t>Wólka Zapałowska</t>
  </si>
  <si>
    <t>Ryszkowa Wola 1</t>
  </si>
  <si>
    <t>Ryszkowa Wola 3</t>
  </si>
  <si>
    <t>Łapajówka</t>
  </si>
  <si>
    <t>Manasterz</t>
  </si>
  <si>
    <t>Manasterz 6</t>
  </si>
  <si>
    <t>Szafka SO-C na słupie Nr 1</t>
  </si>
  <si>
    <t>Nielepkowice 2</t>
  </si>
  <si>
    <t>Nielepkowice 3</t>
  </si>
  <si>
    <t>Szówsko 1</t>
  </si>
  <si>
    <t>Szówsko 2</t>
  </si>
  <si>
    <t>Szówsko 3 - Duże</t>
  </si>
  <si>
    <t>Szówsko 4</t>
  </si>
  <si>
    <t>Szafka na słupie Nr</t>
  </si>
  <si>
    <t>Szówsko Kolonia</t>
  </si>
  <si>
    <t>Szafka na słupie Nr 31</t>
  </si>
  <si>
    <t>Szówsko 11</t>
  </si>
  <si>
    <t>Szafka przy stacji trafo</t>
  </si>
  <si>
    <t>Szówsko 6</t>
  </si>
  <si>
    <t>Szówsko 7</t>
  </si>
  <si>
    <t>Szafka na słupie Nr 32</t>
  </si>
  <si>
    <t>Mołodycz 1</t>
  </si>
  <si>
    <t>U G</t>
  </si>
  <si>
    <t>Szafka SO-2C przy słupie Nr 24</t>
  </si>
  <si>
    <t>Szówsko 7 (osiedle)</t>
  </si>
  <si>
    <t>Szafka SO-2C przy słupie Nr 32</t>
  </si>
  <si>
    <t>Ryszkowa Wola PGR 1</t>
  </si>
  <si>
    <t>ZAMAWIAJĄCY</t>
  </si>
  <si>
    <t>ZLECENIOBIORCA</t>
  </si>
  <si>
    <t>1 ..................................................</t>
  </si>
  <si>
    <t>2 ..................................................</t>
  </si>
  <si>
    <t>Wiązownica 6</t>
  </si>
  <si>
    <t xml:space="preserve">Szafka SO-2C przy słupie Nr 2 </t>
  </si>
  <si>
    <t xml:space="preserve">Szafka SO-nC na słupie </t>
  </si>
  <si>
    <t>Pochodaje 1</t>
  </si>
  <si>
    <t>Szafka SO-1nC na stacji trafo</t>
  </si>
  <si>
    <t>Wiązownica 7</t>
  </si>
  <si>
    <t>Szafka SO-2nC na słupie Nr 52</t>
  </si>
  <si>
    <t>Szafka SO-2nC na słupie nr 32</t>
  </si>
  <si>
    <t>P G E</t>
  </si>
  <si>
    <t>Opis</t>
  </si>
  <si>
    <t>uwagi</t>
  </si>
  <si>
    <t>Dobudowa oświ. drogowego w Szówsku na ul. Sadowa i Ogrodowa</t>
  </si>
  <si>
    <t>Stacja</t>
  </si>
  <si>
    <t>Przyłacze</t>
  </si>
  <si>
    <t>Lokalizacja pomiaru</t>
  </si>
  <si>
    <t>YAKY 4x25</t>
  </si>
  <si>
    <t>SO-1C przy SK-4x63</t>
  </si>
  <si>
    <t>słup typu</t>
  </si>
  <si>
    <t>S60P</t>
  </si>
  <si>
    <t>SGS 101/70</t>
  </si>
  <si>
    <t>przyłącze wykonało PE Jarosław</t>
  </si>
  <si>
    <t>Dobudowa oświ. drogowego w Szówsku na ul. Kwiatowa</t>
  </si>
  <si>
    <t>SO-1C przy Słupie nr 20</t>
  </si>
  <si>
    <t>Szówski 11</t>
  </si>
  <si>
    <t>Szafka SO-1n przy SK-4x63</t>
  </si>
  <si>
    <t>Szafka SO-1n przy słupie nr 20</t>
  </si>
  <si>
    <t>Przestawienie czasu świecenia oświetlenia drogowego na terenie miejscowości RADAWA od dnia 2009-06-11 do 2009-06-14</t>
  </si>
  <si>
    <t>Szafka SO-1C przy stacji transfor.</t>
  </si>
  <si>
    <t>Przyłączenie oświetlenia w Radawie</t>
  </si>
  <si>
    <t>SO-1C przy stacji</t>
  </si>
  <si>
    <t>S-40</t>
  </si>
  <si>
    <t>OCP-160 PA</t>
  </si>
  <si>
    <t>przyłącze wykonało ELSTER</t>
  </si>
  <si>
    <t>S-80</t>
  </si>
  <si>
    <t>Szafka SO-1C przy słupie nr 18</t>
  </si>
  <si>
    <t>Radawa 6</t>
  </si>
  <si>
    <t>Szafka SO-2C przy stacji transfor.</t>
  </si>
  <si>
    <t>SO-2C przy stacji</t>
  </si>
  <si>
    <t>Szafka SO-1C przy słupie nr 11</t>
  </si>
  <si>
    <t>SO-2C, słup nr 11, działka nr 156/30</t>
  </si>
  <si>
    <t>S-50</t>
  </si>
  <si>
    <t>Przestawienie czasu świecenia oświetlenia drogowego na terenie miejscowości CETULA od dnia 2009-08-23 do 2009-08-24.</t>
  </si>
  <si>
    <t>Remonr 10 opraw - wymiana z osprzętem</t>
  </si>
  <si>
    <t>Szówsko M. 1</t>
  </si>
  <si>
    <t>istn</t>
  </si>
  <si>
    <t>Rozdz. w stacji</t>
  </si>
  <si>
    <t>ŻN</t>
  </si>
  <si>
    <t>SGS 102/150</t>
  </si>
  <si>
    <t>ELSTER - wykonawca</t>
  </si>
  <si>
    <t>Na wniosek UG (pismo znak 7044/1/2009) przestawiono godziny świecenia na całej gminie.</t>
  </si>
  <si>
    <t>W związku z modernizacją stacji Ryszkowa Wola 1 przeniesiono układ pomiarowy i sterowanie do rozdzielni stacyjnej. Wyk. Elster</t>
  </si>
  <si>
    <t>Wymiana oprawy przez PE Jarosław</t>
  </si>
  <si>
    <t>SGS 102/100</t>
  </si>
  <si>
    <t>PE Jarosław wykonawca</t>
  </si>
  <si>
    <t>SGS 102/100, SGS 101/70</t>
  </si>
  <si>
    <t>Wymiana opraw na terenie m. Radawa</t>
  </si>
  <si>
    <t>Przest. czasów świec. na gminie 23-12-2009 do 04-01-2010 na całonocne a od 05-01-2010 przywrócić (por. od 4,15 i do 23,15. wiecz.) Znak-7044/24/08</t>
  </si>
  <si>
    <t>placów i ulic w granicach administracyjnych Gminy Wiązownica</t>
  </si>
  <si>
    <t>Dobudowa oświ. drogowego w Piwodzie do istn. oświetlenia PGE</t>
  </si>
  <si>
    <t>ŻN-10</t>
  </si>
  <si>
    <t>SO-1C</t>
  </si>
  <si>
    <t>S-60SRw</t>
  </si>
  <si>
    <t xml:space="preserve">Szafka SO-1C przy słupie nr </t>
  </si>
  <si>
    <t>Dobudowa oświ. drogowego w Wiązownicy na sieci napowietrznej i kablowe</t>
  </si>
  <si>
    <t>AsXSn 2x25</t>
  </si>
  <si>
    <t>SO-1nC na słupie nr 3</t>
  </si>
  <si>
    <t>ŹN-10</t>
  </si>
  <si>
    <t>"Rzeszów"</t>
  </si>
  <si>
    <t>linia oświetleniowa</t>
  </si>
  <si>
    <t>opraw/szt</t>
  </si>
  <si>
    <t>oprawa/typ</t>
  </si>
  <si>
    <t>Szafka SO-2C na słupie Nr 3</t>
  </si>
  <si>
    <t>SO-1nC na stacji napowietrznej</t>
  </si>
  <si>
    <t>Dobudowa 2 opraw i przęsła linii nap. ośw. drogowego w Nielepkowicach do istn. sieci napow.</t>
  </si>
  <si>
    <t>istn.</t>
  </si>
  <si>
    <t>SO-1nC na stacji transf.</t>
  </si>
  <si>
    <t>Remont opraw ośw. drogowego w Wiązownicy, na słupie nr 9, 23, 24, 25, 31, 33, 34</t>
  </si>
  <si>
    <t>ZELKON - wykonawca. Prot. Odbioru nr 118/04</t>
  </si>
  <si>
    <t>Remont opraw ośw. drogowego w Wiązownicy, na słupie nr 17, 18</t>
  </si>
  <si>
    <t>Remont opraw ośw. drogowego w Piwodzie, na słupie nr 23, 25, 29, 30, 31, 36, 38</t>
  </si>
  <si>
    <t>Montaż oprawy ośw. drogowego w Piwodzie, na słupie nr 33</t>
  </si>
  <si>
    <t>Dobudowa oświ. drogowego w Manasterzu na istn. sieci napowietrznej</t>
  </si>
  <si>
    <t>AsXSn 4x25</t>
  </si>
  <si>
    <t>SO-2nC na słupie nr 52</t>
  </si>
  <si>
    <t>ŻN - istn. sieć napow PGE</t>
  </si>
  <si>
    <t>ELSTER - wykonawca, protokół odbioru 115/2005</t>
  </si>
  <si>
    <t>OZPS 100</t>
  </si>
  <si>
    <t>Szówsko 5 Tarnawiec</t>
  </si>
  <si>
    <t>Szówsko Małe 1</t>
  </si>
  <si>
    <t>Szówsko 4 Goryle</t>
  </si>
  <si>
    <t>Dobudowa oświ. drogowego w Szówsku - kablowe</t>
  </si>
  <si>
    <t>Szówsko 5</t>
  </si>
  <si>
    <t>istn. od słupa nr 25</t>
  </si>
  <si>
    <t>Rzeszów 100</t>
  </si>
  <si>
    <t>linia/ długość</t>
  </si>
  <si>
    <t>Rzeszów 100 - 2 szt</t>
  </si>
  <si>
    <t>Dobudowa oświ. drogowego w Szówsku - sieć nap. PGE słup 14,15,17,19,23, kablowe 14/1, 14/2</t>
  </si>
  <si>
    <t>Dobudowa oświ. drogowego w Wiązownicy od słupa nr 32 - kablowe</t>
  </si>
  <si>
    <t>AsXSn2x25</t>
  </si>
  <si>
    <t>Rzeszów - 100</t>
  </si>
  <si>
    <t>SO-1nC na słup nr 32</t>
  </si>
  <si>
    <t>Dobudowa oświ. drogowego w Wiązownicy od słupa nr 12 - napowietrzne</t>
  </si>
  <si>
    <t>istn. w rozdzielno stacyjnej</t>
  </si>
  <si>
    <t>Szafka SO-1C na słupie Nr 57</t>
  </si>
  <si>
    <t>Dobudowa 11 opraw i linii kablowej ośw. drogowego od słupa nr 57</t>
  </si>
  <si>
    <t>YAKY 4x24</t>
  </si>
  <si>
    <t>SO-1C przy słupie nr 57</t>
  </si>
  <si>
    <t>S80P</t>
  </si>
  <si>
    <t>Leszek Sokołowski</t>
  </si>
  <si>
    <t>Piwoda 5</t>
  </si>
  <si>
    <t>SO-1nC na stacji</t>
  </si>
  <si>
    <t>ŻN - istn</t>
  </si>
  <si>
    <t>Szafka SO-1nC na stacji transf.</t>
  </si>
  <si>
    <t>suma/szt.</t>
  </si>
  <si>
    <t>Graboń - wykonawca</t>
  </si>
  <si>
    <t>Szówsko 11, słup nr 20</t>
  </si>
  <si>
    <t>Szówsko 11, SK-4x63</t>
  </si>
  <si>
    <t>Radawa 2, słup nr 18</t>
  </si>
  <si>
    <t>SO-1C przy słupie nr 18</t>
  </si>
  <si>
    <t>Ryszkowa Wola 5 Górki</t>
  </si>
  <si>
    <t>Szafka SO-2nC na stacji</t>
  </si>
  <si>
    <t>Dobudowa oświ. drogowego w Ryszkowej Woli 5 Górki</t>
  </si>
  <si>
    <t>Ryszkowa Wola 5</t>
  </si>
  <si>
    <t>ALYd 2x25</t>
  </si>
  <si>
    <t>SO-2C</t>
  </si>
  <si>
    <t>ŻN-9 istn</t>
  </si>
  <si>
    <t>2 x AL2x25</t>
  </si>
  <si>
    <t>Wykonawca Noga Leszek</t>
  </si>
  <si>
    <t>Ryszkowa Wola 6 Chodanie</t>
  </si>
  <si>
    <t>Szafka SO-1n na słupie nr 1</t>
  </si>
  <si>
    <t>Dobudowa oświ. drogowego w Ryszkowej Woli 6 Chodanie</t>
  </si>
  <si>
    <t>Ryszkowa Wola 6</t>
  </si>
  <si>
    <t>AsXSn 2x16</t>
  </si>
  <si>
    <t xml:space="preserve">SO-1N </t>
  </si>
  <si>
    <t>AL.-1x25</t>
  </si>
  <si>
    <t>Przestawienie oświetlenia na całej gminie - poranne od 4,45. Wieczorne przyspieszyć o 15 min, wyłączenie nocne o 23,15.</t>
  </si>
  <si>
    <t>Przyłączenie oświetlenia w Szówsku</t>
  </si>
  <si>
    <t>E, ŻN</t>
  </si>
  <si>
    <t>Szówsko 4, słup nr 14</t>
  </si>
  <si>
    <t>Przestawienie oświetlenia w Radawie w dniach 2010-06-26 do 2010-06-28 na całonecne zgodnie z pismem 7044/07/2010 z 2010-06-23</t>
  </si>
  <si>
    <t>OURw -125</t>
  </si>
  <si>
    <t>OUS 250</t>
  </si>
  <si>
    <t>OUSw 100</t>
  </si>
  <si>
    <t>OUSw 150</t>
  </si>
  <si>
    <t>SGS 103/70</t>
  </si>
  <si>
    <t>Radawa 7</t>
  </si>
  <si>
    <t xml:space="preserve">Szafka SO-2C przy SK-6 </t>
  </si>
  <si>
    <t>konto</t>
  </si>
  <si>
    <t>moc</t>
  </si>
  <si>
    <t>zab</t>
  </si>
  <si>
    <t>zegar steruj</t>
  </si>
  <si>
    <t>przyłącze</t>
  </si>
  <si>
    <t>przew sterujący</t>
  </si>
  <si>
    <t>słyup/typ</t>
  </si>
  <si>
    <t>3x16</t>
  </si>
  <si>
    <t>SEL-173</t>
  </si>
  <si>
    <t>YAKY 4x35 mm</t>
  </si>
  <si>
    <t>YAKY 4x25 mm</t>
  </si>
  <si>
    <t>S-50SRw/4</t>
  </si>
  <si>
    <t>Radawa 8</t>
  </si>
  <si>
    <t>Szafka SO-4C przy stacji transf.</t>
  </si>
  <si>
    <t>3x32</t>
  </si>
  <si>
    <t>YAKY 4x35</t>
  </si>
  <si>
    <t>S-50SRw</t>
  </si>
  <si>
    <t>SO-4C</t>
  </si>
  <si>
    <t>Radawa 9</t>
  </si>
  <si>
    <t>Szafka SO-3C przy stacji transf.</t>
  </si>
  <si>
    <t>3x25</t>
  </si>
  <si>
    <t>SO-3C</t>
  </si>
  <si>
    <t>Wymiana opraw na terenie m. Wiązownica</t>
  </si>
  <si>
    <t>1xAL25</t>
  </si>
  <si>
    <t>Cetula 5</t>
  </si>
  <si>
    <t>Szafka SO-1nC na słupie nr 2</t>
  </si>
  <si>
    <t>1x13</t>
  </si>
  <si>
    <t>SEL173</t>
  </si>
  <si>
    <t>ZN-10</t>
  </si>
  <si>
    <t>UG</t>
  </si>
  <si>
    <t>Odbiór ośw. drog. Cetula</t>
  </si>
  <si>
    <t>Cetila 5</t>
  </si>
  <si>
    <t>SO-1nC na sł 2</t>
  </si>
  <si>
    <t>SO-2C przy SK-4 nr 02/04/01</t>
  </si>
  <si>
    <t>3x13</t>
  </si>
  <si>
    <t>S-40 Valmont</t>
  </si>
  <si>
    <t>OCP-70 PA</t>
  </si>
  <si>
    <t>OCP - 70 PA</t>
  </si>
  <si>
    <t>OCP -160 PA</t>
  </si>
  <si>
    <t>Odbiór ośw. drog. Nielepkowice, SK-4 nr 02/04/01</t>
  </si>
  <si>
    <t>Nielepkowice2</t>
  </si>
  <si>
    <t xml:space="preserve">SO-2C </t>
  </si>
  <si>
    <t>YAKY 4x25, AsXSn 2x25</t>
  </si>
  <si>
    <t>74 + 280</t>
  </si>
  <si>
    <t>Ryszkowa Wola 4</t>
  </si>
  <si>
    <t>Szafka SO-1C przy bud nr 142</t>
  </si>
  <si>
    <t>Ryszkowa Wola 4, SK-4</t>
  </si>
  <si>
    <t>YAKY 4x35, AsXSn 2x25</t>
  </si>
  <si>
    <t>YAKY 4x25, AsXSn 2x25, YAKY 4x25, AsXSn 2x25</t>
  </si>
  <si>
    <t>27 +  148 +  17 +  147</t>
  </si>
  <si>
    <t>Przył. ośw. drog. Nielepkowice, dobudowa do istn.</t>
  </si>
  <si>
    <t>Przył. ośw. drog. Ryszkowa Wola, SK-4 nr 1</t>
  </si>
  <si>
    <t>netto/rok</t>
  </si>
  <si>
    <t>netto/miesiąc</t>
  </si>
  <si>
    <t>netto/miesiąc/szt.1076</t>
  </si>
  <si>
    <t>2011 rok</t>
  </si>
  <si>
    <t>Wymiana 5 zegarów sterujących perzez PE Jarosław</t>
  </si>
  <si>
    <t xml:space="preserve">w SO-2C, </t>
  </si>
  <si>
    <t>S-40C</t>
  </si>
  <si>
    <t>słup/szt.</t>
  </si>
  <si>
    <t>OCP-160PA/II</t>
  </si>
  <si>
    <t>Sokołowski Leszek</t>
  </si>
  <si>
    <t>Szafka SO-2C, dz. nr 151/50</t>
  </si>
  <si>
    <t>SEL-172</t>
  </si>
  <si>
    <t>Demontaż 4 opraw w związku z budową nowego</t>
  </si>
  <si>
    <t>w rozdz. stacji</t>
  </si>
  <si>
    <t>ŻN-istn.</t>
  </si>
  <si>
    <t>OUS-250</t>
  </si>
  <si>
    <t>PE Jarosław</t>
  </si>
  <si>
    <t>AsXSn 2z16</t>
  </si>
  <si>
    <t>1xAL 25 mm</t>
  </si>
  <si>
    <t>Szafka SO (2xZPL) na słupie 1/1/18</t>
  </si>
  <si>
    <t>Przestawienie zegarów sterujących na terenie UG, pismo znak DI-7044.13/11 (Boże Narodzenie)</t>
  </si>
  <si>
    <t xml:space="preserve">do umowy Nr 5/RE08/2012 na świadczenie usługI w zakresie oświetlenia dróg, </t>
  </si>
  <si>
    <t>Zapałów 7</t>
  </si>
  <si>
    <t>Szafka SO-1nc na słupie Nr 2</t>
  </si>
  <si>
    <t>AsXSn4x16mm</t>
  </si>
  <si>
    <t>YAKY 4x16mm</t>
  </si>
  <si>
    <t>S40C</t>
  </si>
  <si>
    <t>bud. 2012</t>
  </si>
  <si>
    <t>bud 2010</t>
  </si>
  <si>
    <t xml:space="preserve">Szafka SO-2c ul. Lubelska </t>
  </si>
  <si>
    <t xml:space="preserve">Szówsko Małe 1  </t>
  </si>
  <si>
    <t>YAKY 4x35mm2</t>
  </si>
  <si>
    <t xml:space="preserve">YAKY 4x25mm2 </t>
  </si>
  <si>
    <t>S 80</t>
  </si>
  <si>
    <t>S303B16A</t>
  </si>
  <si>
    <t>6KW</t>
  </si>
  <si>
    <t>Surmaczówka 1 sł. nr 2</t>
  </si>
  <si>
    <t>Surmaczówka 1 sł. nr 32</t>
  </si>
  <si>
    <t>Szówsko 12</t>
  </si>
  <si>
    <t xml:space="preserve">Szafka SO-1c ul. Setna  </t>
  </si>
  <si>
    <t>11kW</t>
  </si>
  <si>
    <t>S303B20A</t>
  </si>
  <si>
    <t>bud 2009</t>
  </si>
  <si>
    <t>10467959</t>
  </si>
  <si>
    <t>9277148</t>
  </si>
  <si>
    <t>Nr licznika</t>
  </si>
  <si>
    <t>10467922</t>
  </si>
  <si>
    <t>1x25</t>
  </si>
  <si>
    <t>W terenie w sumie 7 opraw OURw 125 istn. Kabel zasilający od szafy do słupa nr1 nie wpisane do SAP.</t>
  </si>
  <si>
    <t>Skrzynia na słupie Nr 5/1</t>
  </si>
  <si>
    <t>rtęci/sod</t>
  </si>
  <si>
    <t>Skrzynia na słupie Nr 40/1</t>
  </si>
  <si>
    <t>Szafka SO-2nC na słupie Nr 41/2</t>
  </si>
  <si>
    <t>Nr FPP</t>
  </si>
  <si>
    <t>Nazwa punktu</t>
  </si>
  <si>
    <t>Nazwa kontrahenta</t>
  </si>
  <si>
    <t>Adres</t>
  </si>
  <si>
    <t>Ostatni odcz.</t>
  </si>
  <si>
    <t>Nast. odcz.</t>
  </si>
  <si>
    <t>Stan</t>
  </si>
  <si>
    <t>Książka</t>
  </si>
  <si>
    <t>Taryfa</t>
  </si>
  <si>
    <t>Odbiór</t>
  </si>
  <si>
    <t>Zabezp.</t>
  </si>
  <si>
    <t>Nr fabryczny</t>
  </si>
  <si>
    <t>Adres kontrahenta</t>
  </si>
  <si>
    <t>08/5011/0131/0</t>
  </si>
  <si>
    <t>OŚWIETLENIE ULICZNE</t>
  </si>
  <si>
    <t xml:space="preserve">URZAD GMINY WIAZOWNICA                  </t>
  </si>
  <si>
    <t>ŁAPAJÓWKA; RADAWA 37-523</t>
  </si>
  <si>
    <t>20130326</t>
  </si>
  <si>
    <t>20130501</t>
  </si>
  <si>
    <t>Odblokowany</t>
  </si>
  <si>
    <t xml:space="preserve">C11O </t>
  </si>
  <si>
    <t>M</t>
  </si>
  <si>
    <t>25</t>
  </si>
  <si>
    <t xml:space="preserve">13571426                                                                                                                  </t>
  </si>
  <si>
    <t xml:space="preserve">ŁAPAJÓWKA; RADAWA 37523                                                                                                   </t>
  </si>
  <si>
    <t>08/5011/0159/0</t>
  </si>
  <si>
    <t>GMINA WIAZOWNICA -OS.UL.</t>
  </si>
  <si>
    <t xml:space="preserve">GMINA WIAZOWNICA                        </t>
  </si>
  <si>
    <t>MANASTERZ OSW.ULIC/2; WIĄZOWNICA 37-522</t>
  </si>
  <si>
    <t xml:space="preserve">30007426                                                                                                                  </t>
  </si>
  <si>
    <t xml:space="preserve">MANASTERZ OSW.ULIC/2; WIĄZOWNICA 37522                                                                                    </t>
  </si>
  <si>
    <t>08/5011/0129/0</t>
  </si>
  <si>
    <t>MANASTERZ ST.NR/6; WIĄZOWNICA 37-522</t>
  </si>
  <si>
    <t xml:space="preserve">24017947                                                                                                                  </t>
  </si>
  <si>
    <t xml:space="preserve">MANASTERZ ST.NR/6; WIĄZOWNICA 37522                                                                                       </t>
  </si>
  <si>
    <t>08/5011/0026/0</t>
  </si>
  <si>
    <t>MANASTERZ 1; WIĄZOWNICA 37-522</t>
  </si>
  <si>
    <t xml:space="preserve">28763878                                                                                                                  </t>
  </si>
  <si>
    <t xml:space="preserve">MANASTERZ 1; WIĄZOWNICA 37522                                                                                             </t>
  </si>
  <si>
    <t>08/5011/0027/0</t>
  </si>
  <si>
    <t xml:space="preserve">12156912                                                                                                                  </t>
  </si>
  <si>
    <t>08/5011/0028/0</t>
  </si>
  <si>
    <t>MANASTERZ 2; WIĄZOWNICA 37-522</t>
  </si>
  <si>
    <t xml:space="preserve">31387271                                                                                                                  </t>
  </si>
  <si>
    <t xml:space="preserve">MANASTERZ 2; WIĄZOWNICA 37522                                                                                             </t>
  </si>
  <si>
    <t>08/5011/0130/0</t>
  </si>
  <si>
    <t>MANASTERZ 4; WIĄZOWNICA 37-522</t>
  </si>
  <si>
    <t xml:space="preserve">27655035                                                                                                                  </t>
  </si>
  <si>
    <t xml:space="preserve">MANASTERZ 4; WIĄZOWNICA 37522                                                                                             </t>
  </si>
  <si>
    <t>08/5011/0133/0</t>
  </si>
  <si>
    <t>MOŁODYCZ; RADAWA 37-523</t>
  </si>
  <si>
    <t xml:space="preserve">24911363                                                                                                                  </t>
  </si>
  <si>
    <t xml:space="preserve">MOŁODYCZ; RADAWA 37523                                                                                                    </t>
  </si>
  <si>
    <t>08/5013/0069/0</t>
  </si>
  <si>
    <t>MOŁODYCZ ST.TR. 1; RADAWA 37-523</t>
  </si>
  <si>
    <t xml:space="preserve">31586953                                                                                                                  </t>
  </si>
  <si>
    <t xml:space="preserve">MOŁODYCZ ST.TR. 1; RADAWA 37523                                                                                           </t>
  </si>
  <si>
    <t>08/5011/0099/0</t>
  </si>
  <si>
    <t>MOŁODYCZ 2; RADAWA 37-523</t>
  </si>
  <si>
    <t xml:space="preserve">23778706                                                                                                                  </t>
  </si>
  <si>
    <t xml:space="preserve">MOŁODYCZ 2; RADAWA 37523                                                                                                  </t>
  </si>
  <si>
    <t>08/5011/0098/0</t>
  </si>
  <si>
    <t xml:space="preserve">UG WIAZOWNICA OSW.DROG.                 </t>
  </si>
  <si>
    <t>MOŁODYCZ ST.3; RADAWA 37-523</t>
  </si>
  <si>
    <t xml:space="preserve">23888844                                                                                                                  </t>
  </si>
  <si>
    <t xml:space="preserve">MOŁODYCZ 3; RADAWA 37523                                                                                                  </t>
  </si>
  <si>
    <t>08/5011/0097/0</t>
  </si>
  <si>
    <t xml:space="preserve">UG WIAZOWNICA-OSW.DROG.                 </t>
  </si>
  <si>
    <t>MOŁODYCZ ST.4; RADAWA 37-523</t>
  </si>
  <si>
    <t xml:space="preserve">30862304                                                                                                                  </t>
  </si>
  <si>
    <t xml:space="preserve">MOŁODYCZ 4; RADAWA 37523                                                                                                  </t>
  </si>
  <si>
    <t>08-800003616</t>
  </si>
  <si>
    <t>OŚWIETLENIE DROGOWE</t>
  </si>
  <si>
    <t xml:space="preserve">GMINA WIĄZOWNICA                        </t>
  </si>
  <si>
    <t>NIELEPKOWICE; WIĄZOWNICA 37-522</t>
  </si>
  <si>
    <t xml:space="preserve">C11  </t>
  </si>
  <si>
    <t>13</t>
  </si>
  <si>
    <t xml:space="preserve">93148348                                                                                                                  </t>
  </si>
  <si>
    <t xml:space="preserve">WIĄZOWNICA 208; WIĄZOWNICA 37522                                                                                          </t>
  </si>
  <si>
    <t>08/5011/0056/0</t>
  </si>
  <si>
    <t>NIELEPKOWICE 2; WIĄZOWNICA 37-522</t>
  </si>
  <si>
    <t xml:space="preserve">27994506                                                                                                                  </t>
  </si>
  <si>
    <t xml:space="preserve">NIELEPKOWICE 2; WIĄZOWNICA 37522                                                                                          </t>
  </si>
  <si>
    <t>08/5011/0057/0</t>
  </si>
  <si>
    <t>NIELEPKOWICE 3; WIĄZOWNICA 37-522</t>
  </si>
  <si>
    <t xml:space="preserve">27672608                                                                                                                  </t>
  </si>
  <si>
    <t xml:space="preserve">NIELEPKOWICE 3; WIĄZOWNICA 37522                                                                                          </t>
  </si>
  <si>
    <t>08-800002874</t>
  </si>
  <si>
    <t>RADAWA; RADAWA 37-523</t>
  </si>
  <si>
    <t xml:space="preserve">14902412                                                                                                                  </t>
  </si>
  <si>
    <t>08-800004307</t>
  </si>
  <si>
    <t>OŚWIETLENIE DROGOWE RADAWA STACJA 9</t>
  </si>
  <si>
    <t xml:space="preserve">9955656                                                                                                                   </t>
  </si>
  <si>
    <t>08-800004308</t>
  </si>
  <si>
    <t>OŚWIETLENIE DROGOWE RADAWA STACJA 8</t>
  </si>
  <si>
    <t>32</t>
  </si>
  <si>
    <t xml:space="preserve">13176174                                                                                                                  </t>
  </si>
  <si>
    <t>08-800004484</t>
  </si>
  <si>
    <t>OŚWIETLENIE ULICZNE ,SZAFA SO (RADAWA TZW PATELNIA)</t>
  </si>
  <si>
    <t>RADAWA 151/50; RADAWA 37-523</t>
  </si>
  <si>
    <t>16</t>
  </si>
  <si>
    <t xml:space="preserve">14734333                                                                                                                  </t>
  </si>
  <si>
    <t>08-800005298</t>
  </si>
  <si>
    <t>20130328</t>
  </si>
  <si>
    <t xml:space="preserve">11580605                                                                                                                  </t>
  </si>
  <si>
    <t>08/5013/0012/0</t>
  </si>
  <si>
    <t>RADAWA 1; RADAWA 37-523</t>
  </si>
  <si>
    <t xml:space="preserve">27654598                                                                                                                  </t>
  </si>
  <si>
    <t xml:space="preserve">RADAWA 1; RADAWA 37-523                                                                                                   </t>
  </si>
  <si>
    <t>08/5013/0011/0</t>
  </si>
  <si>
    <t>RADAWA 2; RADAWA 37-523</t>
  </si>
  <si>
    <t xml:space="preserve">23755183                                                                                                                  </t>
  </si>
  <si>
    <t xml:space="preserve">RADAWA 2; RADAWA 37-523                                                                                                   </t>
  </si>
  <si>
    <t>08/5013/0013/0</t>
  </si>
  <si>
    <t>RADAWA 3; RADAWA 37-523</t>
  </si>
  <si>
    <t xml:space="preserve">20498438                                                                                                                  </t>
  </si>
  <si>
    <t xml:space="preserve">RADAWA 3; RADAWA 37-523                                                                                                   </t>
  </si>
  <si>
    <t>08/5013/0014/0</t>
  </si>
  <si>
    <t>RADAWA 4; RADAWA 37-523</t>
  </si>
  <si>
    <t xml:space="preserve">27789958                                                                                                                  </t>
  </si>
  <si>
    <t xml:space="preserve">RADAWA 4; RADAWA 37-523                                                                                                   </t>
  </si>
  <si>
    <t>08/5013/0060/0</t>
  </si>
  <si>
    <t>RADAWA 5; RADAWA 37-523</t>
  </si>
  <si>
    <t xml:space="preserve">31636271                                                                                                                  </t>
  </si>
  <si>
    <t xml:space="preserve">RADAWA 5; RADAWA 37-523                                                                                                   </t>
  </si>
  <si>
    <t>08-800001964</t>
  </si>
  <si>
    <t>OŚWIET.DROGI GMINNEJ</t>
  </si>
  <si>
    <t>RADAWA ST.NR.5; RADAWA 37-523</t>
  </si>
  <si>
    <t xml:space="preserve">14710428                                                                                                                  </t>
  </si>
  <si>
    <t>08-800001963</t>
  </si>
  <si>
    <t>OŚ.DR.DOJAZ.DO OŚ.OJCA P</t>
  </si>
  <si>
    <t>RADAWA ST.NR.6; RADAWA 37-523</t>
  </si>
  <si>
    <t xml:space="preserve">14710429                                                                                                                  </t>
  </si>
  <si>
    <t>08-800002361</t>
  </si>
  <si>
    <t>RADAWA DZ.579; RADAWA 37-523</t>
  </si>
  <si>
    <t>20</t>
  </si>
  <si>
    <t xml:space="preserve">14821619                                                                                                                  </t>
  </si>
  <si>
    <t>08-800002360</t>
  </si>
  <si>
    <t>RADAWA DZ.586; RADAWA 37-523</t>
  </si>
  <si>
    <t xml:space="preserve">14833825                                                                                                                  </t>
  </si>
  <si>
    <t>08/5011/0038/0</t>
  </si>
  <si>
    <t>SZÓWSKO; WIĄZOWNICA 37-522</t>
  </si>
  <si>
    <t xml:space="preserve">30850561                                                                                                                  </t>
  </si>
  <si>
    <t xml:space="preserve">SZÓWSKO; WIĄZOWNICA 37522                                                                                                 </t>
  </si>
  <si>
    <t>08/5011/0135/0</t>
  </si>
  <si>
    <t xml:space="preserve">11296350                                                                                                                  </t>
  </si>
  <si>
    <t>08/5011/0041/0</t>
  </si>
  <si>
    <t>SZÓWSKO KOLONIA; WIĄZOWNICA 37-522</t>
  </si>
  <si>
    <t xml:space="preserve">84054095                                                                                                                  </t>
  </si>
  <si>
    <t xml:space="preserve">SZÓWSKO KOLONIA; WIĄZOWNICA 37522                                                                                         </t>
  </si>
  <si>
    <t>08/5011/0145/0</t>
  </si>
  <si>
    <t>SZÓWSKO OSW.ULIC; JAROSŁAW 37-500</t>
  </si>
  <si>
    <t xml:space="preserve">9299848                                                                                                                   </t>
  </si>
  <si>
    <t xml:space="preserve">SZÓWSKO; JAROSŁAW 37500                                                                                                   </t>
  </si>
  <si>
    <t>08/5011/0146/0</t>
  </si>
  <si>
    <t xml:space="preserve">9277171                                                                                                                   </t>
  </si>
  <si>
    <t>08/5011/0160/0</t>
  </si>
  <si>
    <t>GMINA WIAZOWNICA-OSW.UL.</t>
  </si>
  <si>
    <t>SZÓWSKO SZANOWA; JAROSŁAW 37-500</t>
  </si>
  <si>
    <t xml:space="preserve">30018682                                                                                                                  </t>
  </si>
  <si>
    <t xml:space="preserve">SZÓWSKO SZANOWA; JAROSŁAW 37500                                                                                           </t>
  </si>
  <si>
    <t>08/5011/0035/0</t>
  </si>
  <si>
    <t>SZÓWSKO 1; WIĄZOWNICA 37-522</t>
  </si>
  <si>
    <t xml:space="preserve">10922783                                                                                                                  </t>
  </si>
  <si>
    <t xml:space="preserve">SZÓWSKO 1; WIĄZOWNICA 37522                                                                                               </t>
  </si>
  <si>
    <t>08/5011/0036/0</t>
  </si>
  <si>
    <t>SZÓWSKO 2; WIĄZOWNICA 37-522</t>
  </si>
  <si>
    <t xml:space="preserve">28667264                                                                                                                  </t>
  </si>
  <si>
    <t xml:space="preserve">SZÓWSKO 2; WIĄZOWNICA 37522                                                                                               </t>
  </si>
  <si>
    <t>08/5011/0033/0</t>
  </si>
  <si>
    <t>SZÓWSKO 4; WIĄZOWNICA 37-522</t>
  </si>
  <si>
    <t xml:space="preserve">27662882                                                                                                                  </t>
  </si>
  <si>
    <t xml:space="preserve">SZÓWSKO 4; WIĄZOWNICA 37522                                                                                               </t>
  </si>
  <si>
    <t>08/5011/0034/0</t>
  </si>
  <si>
    <t xml:space="preserve">84054098                                                                                                                  </t>
  </si>
  <si>
    <t>08/5011/0142/0</t>
  </si>
  <si>
    <t>SZÓWSKO ST.TR6; WIĄZOWNICA 37-522</t>
  </si>
  <si>
    <t xml:space="preserve">6770234                                                                                                                   </t>
  </si>
  <si>
    <t xml:space="preserve">SZÓWSKO ST.TR 6; WIĄZOWNICA 37522                                                                                         </t>
  </si>
  <si>
    <t>08/5011/0141/0</t>
  </si>
  <si>
    <t>SZÓWSKO ST.TR 11; WIĄZOWNICA 37-522</t>
  </si>
  <si>
    <t xml:space="preserve">9277129                                                                                                                   </t>
  </si>
  <si>
    <t xml:space="preserve">SZÓWSKO ST.TR 11; WIĄZOWNICA 37522                                                                                        </t>
  </si>
  <si>
    <t>08/5011/0037/0</t>
  </si>
  <si>
    <t>SZÓWSKO SL.NR 35; WIĄZOWNICA 37-522</t>
  </si>
  <si>
    <t xml:space="preserve">27993894                                                                                                                  </t>
  </si>
  <si>
    <t xml:space="preserve">SZÓWSKO SL.NR 35; WIĄZOWNICA 37522                                                                                        </t>
  </si>
  <si>
    <t>08-800002073</t>
  </si>
  <si>
    <t>SZÓWSKO ul. KWIATOWA; JAROSŁAW 37-500</t>
  </si>
  <si>
    <t xml:space="preserve">14746533                                                                                                                  </t>
  </si>
  <si>
    <t>08-800003214</t>
  </si>
  <si>
    <t>SZÓWSKO ul. LUBELSKA; WIĄZOWNICA 37-522</t>
  </si>
  <si>
    <t xml:space="preserve">9298171                                                                                                                   </t>
  </si>
  <si>
    <t>08-800002074</t>
  </si>
  <si>
    <t>SZÓWSKO ul. SADOWA; JAROSŁAW 37-500</t>
  </si>
  <si>
    <t xml:space="preserve">14746545                                                                                                                  </t>
  </si>
  <si>
    <t>08-800003215</t>
  </si>
  <si>
    <t>SZÓWSKO ul. SETNA; WIAZOWNICA 37-522</t>
  </si>
  <si>
    <t xml:space="preserve">92962357                                                                                                                  </t>
  </si>
  <si>
    <t>08/5011/0031/0</t>
  </si>
  <si>
    <t>SZÓWSKO ul. SZÓWSKO DUŻE 3; WIĄZOWNICA 37-522</t>
  </si>
  <si>
    <t xml:space="preserve">210001945                                                                                                                 </t>
  </si>
  <si>
    <t xml:space="preserve">SZÓWSKO   SZÓWSKO DUŻE 3; WIĄZOWNICA 37522                                                                                </t>
  </si>
  <si>
    <t>08/5011/0032/0</t>
  </si>
  <si>
    <t>SZÓWSKO ul. SZÓWSKO GORYLE SL.NR 31; WIĄZOWNICA 37-522</t>
  </si>
  <si>
    <t xml:space="preserve">2823083                                                                                                                   </t>
  </si>
  <si>
    <t xml:space="preserve">SZÓWSKO   SZÓWSKO GORYLE SL.NR 31; WIĄZOWNICA 37522                                                                       </t>
  </si>
  <si>
    <t>08/5011/0152/0</t>
  </si>
  <si>
    <t xml:space="preserve">ZARZAD GMINY WIAZOWNICA                 </t>
  </si>
  <si>
    <t>SZÓWSKO ul. SZÓWSKO KRZYŻÓWKA; JAROSŁAW 37-500</t>
  </si>
  <si>
    <t>10</t>
  </si>
  <si>
    <t xml:space="preserve">22506460                                                                                                                  </t>
  </si>
  <si>
    <t xml:space="preserve">SZÓWSKO   SZÓWSKO KRZYŻÓWKA; JAROSŁAW 37500                                                                               </t>
  </si>
  <si>
    <t>08/5011/0039/0</t>
  </si>
  <si>
    <t>SZÓWSKO ul. SZÓWSKO MAŁE; WIĄZOWNICA 37-522</t>
  </si>
  <si>
    <t xml:space="preserve">30850726                                                                                                                  </t>
  </si>
  <si>
    <t xml:space="preserve">SZÓWSKO   SZÓWSKO MAŁE; WIĄZOWNICA 37522                                                                                  </t>
  </si>
  <si>
    <t>08/5011/0111/0</t>
  </si>
  <si>
    <t xml:space="preserve">GMINA WIAZONICA                         </t>
  </si>
  <si>
    <t>SZÓWSKO ul. SZÓWSKO TARNAWIEC; WIĄZOWNICA 37-522</t>
  </si>
  <si>
    <t xml:space="preserve">9299084                                                                                                                   </t>
  </si>
  <si>
    <t xml:space="preserve">SZÓWSKO ST.NR.5; WIĄZOWNICA 37522                                                                                         </t>
  </si>
  <si>
    <t>08/5013/0070/0</t>
  </si>
  <si>
    <t xml:space="preserve">84054097                                                                                                                  </t>
  </si>
  <si>
    <t xml:space="preserve">SZÓWSKO   SZÓWSKO TARNAWIEC; WIĄZOWNICA 37522                                                                             </t>
  </si>
  <si>
    <t>08/5011/0148/0</t>
  </si>
  <si>
    <t xml:space="preserve">UG WIAZOWNICA OSW.ULICZ.                </t>
  </si>
  <si>
    <t>WIĄZOWNICA; WIĄZOWNICA 37-522</t>
  </si>
  <si>
    <t xml:space="preserve">10564080                                                                                                                  </t>
  </si>
  <si>
    <t xml:space="preserve">WIĄZOWNICA; WIĄZOWNICA 37522                                                                                              </t>
  </si>
  <si>
    <t>08/5011/0155/0</t>
  </si>
  <si>
    <t>GMINA WIAZOWNI-OSW.ULICZ</t>
  </si>
  <si>
    <t xml:space="preserve">27604555                                                                                                                  </t>
  </si>
  <si>
    <t>08/5011/0158/0</t>
  </si>
  <si>
    <t xml:space="preserve">URZAD GMINY W WIAZOWNICY                </t>
  </si>
  <si>
    <t>WIĄZOWNICA STACJA/5; WIĄZOWNICA 37-522</t>
  </si>
  <si>
    <t xml:space="preserve">27527078                                                                                                                  </t>
  </si>
  <si>
    <t xml:space="preserve">WIĄZOWNICA STACJA/5; WIĄZOWNICA 37522                                                                                     </t>
  </si>
  <si>
    <t>08/5011/0058/0</t>
  </si>
  <si>
    <t>OŚWIELENIE ULICZNE</t>
  </si>
  <si>
    <t>WIĄZOWNICA 1; WIĄZOWNICA 37-522</t>
  </si>
  <si>
    <t xml:space="preserve">27813936                                                                                                                  </t>
  </si>
  <si>
    <t xml:space="preserve">WIĄZOWNICA 1; WIĄZOWNICA 37522                                                                                            </t>
  </si>
  <si>
    <t>08/5011/0059/0</t>
  </si>
  <si>
    <t>WIĄZOWNICA 2; WIĄZOWNICA 37-522</t>
  </si>
  <si>
    <t xml:space="preserve">28320216                                                                                                                  </t>
  </si>
  <si>
    <t xml:space="preserve">WIĄZOWNICA 2; WIĄZOWNICA 37522                                                                                            </t>
  </si>
  <si>
    <t>08/5011/0060/0</t>
  </si>
  <si>
    <t>WIĄZOWNICA 3; WIĄZOWNICA 37-522</t>
  </si>
  <si>
    <t xml:space="preserve">10954145                                                                                                                  </t>
  </si>
  <si>
    <t xml:space="preserve">WIĄZOWNICA 3; WIĄZOWNICA 37522                                                                                            </t>
  </si>
  <si>
    <t>08/5011/0136/0</t>
  </si>
  <si>
    <t>WIĄZOWNICA 4; WIĄZOWNICA 37-522</t>
  </si>
  <si>
    <t xml:space="preserve">9277148                                                                                                                   </t>
  </si>
  <si>
    <t xml:space="preserve">WIĄZOWNICA 4; WIĄZOWNICA 37522                                                                                            </t>
  </si>
  <si>
    <t>08/5011/0062/0</t>
  </si>
  <si>
    <t>WIĄZOWNICA 5; WIĄZOWNICA 37-522</t>
  </si>
  <si>
    <t xml:space="preserve">28124497                                                                                                                  </t>
  </si>
  <si>
    <t xml:space="preserve">WIĄZOWNICA 5; WIĄZOWNICA 37522                                                                                            </t>
  </si>
  <si>
    <t>Radawa 2 Kaliszówka</t>
  </si>
  <si>
    <t>Szafka SO-1C przy SK 4 na dz.156/3</t>
  </si>
  <si>
    <t>Radawa 5 Cienkie</t>
  </si>
  <si>
    <t xml:space="preserve">Szafka SO-1c od SK4nr 1/3/9/4 </t>
  </si>
  <si>
    <t>bud 2013</t>
  </si>
  <si>
    <t>Ryszkowa Wola 4, SO na st. trafo</t>
  </si>
  <si>
    <t>P G E/UG</t>
  </si>
  <si>
    <t xml:space="preserve">Ryszkowa Wola 1 </t>
  </si>
  <si>
    <t>Szafka SO-SO1 obok SK4 nr 1/3/9/4</t>
  </si>
  <si>
    <t>3kW</t>
  </si>
  <si>
    <t>S301B16A</t>
  </si>
  <si>
    <t>ZN i E</t>
  </si>
  <si>
    <t>Łączna ilość punktów świetlnych zainstalowanych na terenie Gminy Wiązownica wynosi - 1196 szt.</t>
  </si>
  <si>
    <t xml:space="preserve">Wykaz nie obejmuje urządzeń na które nie dostarczono dokumentacji powykonawczych do RE Jarosław </t>
  </si>
  <si>
    <t>7kW</t>
  </si>
  <si>
    <t>świetlówki</t>
  </si>
  <si>
    <t>bud. 2013</t>
  </si>
  <si>
    <t>Szówsko 2 ul. Wolska</t>
  </si>
  <si>
    <t>So-1c przy SKnr 2/5/11/3</t>
  </si>
  <si>
    <t>So-1c przy SK 4 nr 2 dz. 2748/3 obw. 5</t>
  </si>
  <si>
    <t>YAKY 4x35mm3</t>
  </si>
  <si>
    <t>Szówsko 2 ul. Sportowa</t>
  </si>
  <si>
    <t>Wiążownica 10</t>
  </si>
  <si>
    <t>OCP-70 23W</t>
  </si>
  <si>
    <t>YAKY 4x35,od słupa nr 4.</t>
  </si>
  <si>
    <t>Szówsko 15 ul Słoneczna</t>
  </si>
  <si>
    <t>So-1c przy na słupie nr 15/2/4/3</t>
  </si>
  <si>
    <t>S301B10A</t>
  </si>
  <si>
    <t xml:space="preserve">ist. </t>
  </si>
  <si>
    <t>PGE</t>
  </si>
  <si>
    <t>Podział sieci  2014</t>
  </si>
  <si>
    <t>Radawa 5 Cienkie obok SK 5/1/11/3</t>
  </si>
  <si>
    <t>ORZ-7</t>
  </si>
  <si>
    <t xml:space="preserve">rtęci/sod  </t>
  </si>
  <si>
    <t>Skrzynia na słupie Nr 31</t>
  </si>
  <si>
    <t>Skrzynia na słupie Nr 1</t>
  </si>
  <si>
    <t>1x25A</t>
  </si>
  <si>
    <t>Dobudowa ośw. wzdłuż drogi woj.. 870-w 2013r maj. UG W-ca.</t>
  </si>
  <si>
    <t>Szafka na słupie Nr 17</t>
  </si>
  <si>
    <t>Szówsko 15 ul Pieczarkowa</t>
  </si>
  <si>
    <t>PGE/U G</t>
  </si>
  <si>
    <t>Surmaczówka  sł. nr 2</t>
  </si>
  <si>
    <t>Surmaczówka sł. nr 32</t>
  </si>
  <si>
    <t>Sodowe</t>
  </si>
  <si>
    <t>Oprawy PGE i podwieszone na linii PGE</t>
  </si>
  <si>
    <t>Radawa 3 SO-4c przy SzK nr 3/4/1 dz. 635/60</t>
  </si>
  <si>
    <t>Wykaz opraw na terenie Gminy Wiązownica</t>
  </si>
  <si>
    <t>Wiązownica -Radawa-Wola mołodycka i Wiązownica -Piwoda-Olchowa.</t>
  </si>
  <si>
    <t xml:space="preserve">Sodowe </t>
  </si>
  <si>
    <t>Ilość opraw w terenie może być częściowo rozbieżna z powodu braków dokumentacji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</si>
</sst>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yy\-mm\-dd"/>
    <numFmt numFmtId="169" formatCode="_-[$€-2]\ * #,##0.00_-;\-[$€-2]\ * #,##0.00_-;_-[$€-2]\ * &quot;-&quot;??_-;_-@_-"/>
    <numFmt numFmtId="170" formatCode="_-* #,##0.00\ [$zł-415]_-;\-* #,##0.00\ [$zł-415]_-;_-* &quot;-&quot;??\ [$zł-415]_-;_-@_-"/>
    <numFmt numFmtId="171" formatCode="_ [$￥-804]* #,##0.00_ ;_ [$￥-804]* \-#,##0.00_ ;_ [$￥-804]* &quot;-&quot;??_ ;_ @_ 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6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0"/>
      <name val="Arial CE"/>
      <family val="0"/>
    </font>
    <font>
      <sz val="6"/>
      <name val="Arial CE"/>
      <family val="0"/>
    </font>
    <font>
      <b/>
      <sz val="12"/>
      <name val="Arial CE"/>
      <family val="0"/>
    </font>
    <font>
      <b/>
      <sz val="18"/>
      <name val="Arial CE"/>
      <family val="0"/>
    </font>
    <font>
      <b/>
      <sz val="14"/>
      <name val="Arial CE"/>
      <family val="0"/>
    </font>
    <font>
      <b/>
      <sz val="11"/>
      <name val="Arial CE"/>
      <family val="0"/>
    </font>
    <font>
      <sz val="8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name val="Arial CE"/>
      <family val="0"/>
    </font>
    <font>
      <sz val="8"/>
      <name val="Arial CE"/>
      <family val="0"/>
    </font>
    <font>
      <sz val="14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6"/>
      <name val="Arial CE"/>
      <family val="0"/>
    </font>
    <font>
      <sz val="11"/>
      <name val="Arial"/>
      <family val="2"/>
    </font>
    <font>
      <b/>
      <sz val="8"/>
      <name val="Microsoft Sans Serif"/>
      <family val="2"/>
    </font>
    <font>
      <sz val="8"/>
      <name val="Microsoft Sans Serif"/>
      <family val="2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10"/>
      <color indexed="36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10"/>
      <color rgb="FF7030A0"/>
      <name val="Arial"/>
      <family val="2"/>
    </font>
    <font>
      <b/>
      <sz val="8"/>
      <name val="MS Sans Serif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dotted"/>
      <top style="medium"/>
      <bottom style="medium"/>
    </border>
    <border>
      <left style="thin"/>
      <right style="thin"/>
      <top style="medium"/>
      <bottom style="medium"/>
    </border>
    <border>
      <left style="dotted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168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168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wrapText="1"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16" fillId="0" borderId="18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wrapText="1"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65" fillId="0" borderId="21" xfId="0" applyNumberFormat="1" applyFont="1" applyFill="1" applyBorder="1" applyAlignment="1" applyProtection="1">
      <alignment horizontal="right" vertical="center"/>
      <protection/>
    </xf>
    <xf numFmtId="0" fontId="65" fillId="0" borderId="16" xfId="0" applyNumberFormat="1" applyFont="1" applyFill="1" applyBorder="1" applyAlignment="1" applyProtection="1">
      <alignment horizontal="right" vertical="center"/>
      <protection/>
    </xf>
    <xf numFmtId="0" fontId="16" fillId="0" borderId="10" xfId="0" applyFont="1" applyBorder="1" applyAlignment="1">
      <alignment horizontal="left" vertical="center" wrapText="1"/>
    </xf>
    <xf numFmtId="0" fontId="65" fillId="0" borderId="16" xfId="0" applyNumberFormat="1" applyFont="1" applyFill="1" applyBorder="1" applyAlignment="1" applyProtection="1">
      <alignment vertical="center"/>
      <protection/>
    </xf>
    <xf numFmtId="0" fontId="17" fillId="0" borderId="10" xfId="0" applyFont="1" applyBorder="1" applyAlignment="1">
      <alignment horizontal="center"/>
    </xf>
    <xf numFmtId="0" fontId="4" fillId="31" borderId="16" xfId="0" applyNumberFormat="1" applyFont="1" applyFill="1" applyBorder="1" applyAlignment="1" applyProtection="1">
      <alignment horizontal="center" vertical="center"/>
      <protection/>
    </xf>
    <xf numFmtId="0" fontId="4" fillId="31" borderId="10" xfId="0" applyNumberFormat="1" applyFont="1" applyFill="1" applyBorder="1" applyAlignment="1" applyProtection="1">
      <alignment vertical="center"/>
      <protection/>
    </xf>
    <xf numFmtId="0" fontId="65" fillId="31" borderId="16" xfId="0" applyNumberFormat="1" applyFont="1" applyFill="1" applyBorder="1" applyAlignment="1" applyProtection="1">
      <alignment vertical="center"/>
      <protection/>
    </xf>
    <xf numFmtId="0" fontId="4" fillId="31" borderId="10" xfId="0" applyNumberFormat="1" applyFont="1" applyFill="1" applyBorder="1" applyAlignment="1" applyProtection="1">
      <alignment horizontal="center" vertical="center"/>
      <protection/>
    </xf>
    <xf numFmtId="0" fontId="4" fillId="31" borderId="17" xfId="0" applyNumberFormat="1" applyFont="1" applyFill="1" applyBorder="1" applyAlignment="1" applyProtection="1">
      <alignment horizontal="center" vertical="center"/>
      <protection/>
    </xf>
    <xf numFmtId="0" fontId="4" fillId="31" borderId="22" xfId="0" applyNumberFormat="1" applyFont="1" applyFill="1" applyBorder="1" applyAlignment="1" applyProtection="1">
      <alignment vertical="center"/>
      <protection/>
    </xf>
    <xf numFmtId="0" fontId="65" fillId="31" borderId="23" xfId="0" applyNumberFormat="1" applyFont="1" applyFill="1" applyBorder="1" applyAlignment="1" applyProtection="1">
      <alignment vertical="center"/>
      <protection/>
    </xf>
    <xf numFmtId="0" fontId="4" fillId="31" borderId="22" xfId="0" applyNumberFormat="1" applyFont="1" applyFill="1" applyBorder="1" applyAlignment="1" applyProtection="1">
      <alignment horizontal="center" vertical="center"/>
      <protection/>
    </xf>
    <xf numFmtId="0" fontId="4" fillId="31" borderId="24" xfId="0" applyNumberFormat="1" applyFont="1" applyFill="1" applyBorder="1" applyAlignment="1" applyProtection="1">
      <alignment horizontal="center" vertical="center"/>
      <protection/>
    </xf>
    <xf numFmtId="0" fontId="4" fillId="31" borderId="23" xfId="0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>
      <alignment horizontal="left" vertical="center"/>
    </xf>
    <xf numFmtId="0" fontId="16" fillId="0" borderId="18" xfId="0" applyFont="1" applyBorder="1" applyAlignment="1">
      <alignment horizontal="center"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31" borderId="26" xfId="0" applyNumberFormat="1" applyFont="1" applyFill="1" applyBorder="1" applyAlignment="1" applyProtection="1">
      <alignment horizontal="center" vertical="center"/>
      <protection/>
    </xf>
    <xf numFmtId="0" fontId="4" fillId="31" borderId="27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2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66" fillId="0" borderId="0" xfId="0" applyFont="1" applyAlignment="1">
      <alignment/>
    </xf>
    <xf numFmtId="0" fontId="66" fillId="0" borderId="10" xfId="0" applyFont="1" applyBorder="1" applyAlignment="1">
      <alignment horizontal="left"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vertical="center"/>
      <protection/>
    </xf>
    <xf numFmtId="0" fontId="4" fillId="0" borderId="26" xfId="0" applyNumberFormat="1" applyFont="1" applyFill="1" applyBorder="1" applyAlignment="1" applyProtection="1">
      <alignment vertical="center"/>
      <protection/>
    </xf>
    <xf numFmtId="0" fontId="4" fillId="31" borderId="26" xfId="0" applyNumberFormat="1" applyFont="1" applyFill="1" applyBorder="1" applyAlignment="1" applyProtection="1">
      <alignment vertical="center"/>
      <protection/>
    </xf>
    <xf numFmtId="0" fontId="4" fillId="31" borderId="27" xfId="0" applyNumberFormat="1" applyFont="1" applyFill="1" applyBorder="1" applyAlignment="1" applyProtection="1">
      <alignment vertical="center"/>
      <protection/>
    </xf>
    <xf numFmtId="0" fontId="20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/>
      <protection/>
    </xf>
    <xf numFmtId="0" fontId="4" fillId="31" borderId="30" xfId="0" applyNumberFormat="1" applyFont="1" applyFill="1" applyBorder="1" applyAlignment="1" applyProtection="1">
      <alignment horizontal="center" vertical="center"/>
      <protection/>
    </xf>
    <xf numFmtId="0" fontId="4" fillId="31" borderId="31" xfId="0" applyNumberFormat="1" applyFont="1" applyFill="1" applyBorder="1" applyAlignment="1" applyProtection="1">
      <alignment horizontal="center" vertical="center"/>
      <protection/>
    </xf>
    <xf numFmtId="0" fontId="20" fillId="0" borderId="20" xfId="0" applyNumberFormat="1" applyFont="1" applyFill="1" applyBorder="1" applyAlignment="1" applyProtection="1">
      <alignment horizontal="center" vertical="center" wrapText="1"/>
      <protection/>
    </xf>
    <xf numFmtId="0" fontId="20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vertical="center"/>
      <protection/>
    </xf>
    <xf numFmtId="0" fontId="4" fillId="0" borderId="17" xfId="0" applyNumberFormat="1" applyFont="1" applyFill="1" applyBorder="1" applyAlignment="1" applyProtection="1">
      <alignment vertical="center"/>
      <protection/>
    </xf>
    <xf numFmtId="0" fontId="4" fillId="31" borderId="16" xfId="0" applyNumberFormat="1" applyFont="1" applyFill="1" applyBorder="1" applyAlignment="1" applyProtection="1">
      <alignment vertical="center"/>
      <protection/>
    </xf>
    <xf numFmtId="0" fontId="4" fillId="31" borderId="17" xfId="0" applyNumberFormat="1" applyFont="1" applyFill="1" applyBorder="1" applyAlignment="1" applyProtection="1">
      <alignment vertical="center"/>
      <protection/>
    </xf>
    <xf numFmtId="0" fontId="4" fillId="31" borderId="23" xfId="0" applyNumberFormat="1" applyFont="1" applyFill="1" applyBorder="1" applyAlignment="1" applyProtection="1">
      <alignment vertical="center"/>
      <protection/>
    </xf>
    <xf numFmtId="0" fontId="4" fillId="31" borderId="24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4" fillId="31" borderId="10" xfId="0" applyNumberFormat="1" applyFont="1" applyFill="1" applyBorder="1" applyAlignment="1" applyProtection="1">
      <alignment vertical="center"/>
      <protection/>
    </xf>
    <xf numFmtId="0" fontId="25" fillId="0" borderId="0" xfId="0" applyFont="1" applyAlignment="1">
      <alignment/>
    </xf>
    <xf numFmtId="170" fontId="25" fillId="0" borderId="0" xfId="60" applyNumberFormat="1" applyFont="1" applyAlignment="1">
      <alignment/>
    </xf>
    <xf numFmtId="170" fontId="25" fillId="0" borderId="0" xfId="0" applyNumberFormat="1" applyFont="1" applyAlignment="1">
      <alignment/>
    </xf>
    <xf numFmtId="167" fontId="25" fillId="0" borderId="0" xfId="60" applyFont="1" applyAlignment="1">
      <alignment/>
    </xf>
    <xf numFmtId="0" fontId="4" fillId="31" borderId="33" xfId="0" applyNumberFormat="1" applyFont="1" applyFill="1" applyBorder="1" applyAlignment="1" applyProtection="1">
      <alignment horizontal="center" vertical="center"/>
      <protection/>
    </xf>
    <xf numFmtId="0" fontId="4" fillId="31" borderId="18" xfId="0" applyNumberFormat="1" applyFont="1" applyFill="1" applyBorder="1" applyAlignment="1" applyProtection="1">
      <alignment vertical="center"/>
      <protection/>
    </xf>
    <xf numFmtId="0" fontId="4" fillId="31" borderId="34" xfId="0" applyNumberFormat="1" applyFont="1" applyFill="1" applyBorder="1" applyAlignment="1" applyProtection="1">
      <alignment vertical="center"/>
      <protection/>
    </xf>
    <xf numFmtId="0" fontId="4" fillId="31" borderId="33" xfId="0" applyNumberFormat="1" applyFont="1" applyFill="1" applyBorder="1" applyAlignment="1" applyProtection="1">
      <alignment vertical="center"/>
      <protection/>
    </xf>
    <xf numFmtId="0" fontId="4" fillId="31" borderId="18" xfId="0" applyNumberFormat="1" applyFont="1" applyFill="1" applyBorder="1" applyAlignment="1" applyProtection="1">
      <alignment horizontal="center" vertical="center"/>
      <protection/>
    </xf>
    <xf numFmtId="0" fontId="4" fillId="31" borderId="35" xfId="0" applyNumberFormat="1" applyFont="1" applyFill="1" applyBorder="1" applyAlignment="1" applyProtection="1">
      <alignment vertical="center"/>
      <protection/>
    </xf>
    <xf numFmtId="0" fontId="4" fillId="31" borderId="36" xfId="0" applyNumberFormat="1" applyFont="1" applyFill="1" applyBorder="1" applyAlignment="1" applyProtection="1">
      <alignment horizontal="center" vertical="center"/>
      <protection/>
    </xf>
    <xf numFmtId="0" fontId="4" fillId="31" borderId="34" xfId="0" applyNumberFormat="1" applyFont="1" applyFill="1" applyBorder="1" applyAlignment="1" applyProtection="1">
      <alignment horizontal="center" vertical="center"/>
      <protection/>
    </xf>
    <xf numFmtId="0" fontId="65" fillId="31" borderId="33" xfId="0" applyNumberFormat="1" applyFont="1" applyFill="1" applyBorder="1" applyAlignment="1" applyProtection="1">
      <alignment vertical="center"/>
      <protection/>
    </xf>
    <xf numFmtId="0" fontId="4" fillId="31" borderId="35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37" xfId="0" applyNumberFormat="1" applyFont="1" applyFill="1" applyBorder="1" applyAlignment="1" applyProtection="1">
      <alignment horizontal="center" vertical="center"/>
      <protection/>
    </xf>
    <xf numFmtId="0" fontId="4" fillId="0" borderId="38" xfId="0" applyNumberFormat="1" applyFont="1" applyFill="1" applyBorder="1" applyAlignment="1" applyProtection="1">
      <alignment vertical="center"/>
      <protection/>
    </xf>
    <xf numFmtId="0" fontId="4" fillId="0" borderId="39" xfId="0" applyNumberFormat="1" applyFont="1" applyFill="1" applyBorder="1" applyAlignment="1" applyProtection="1">
      <alignment vertical="center"/>
      <protection/>
    </xf>
    <xf numFmtId="0" fontId="4" fillId="0" borderId="37" xfId="0" applyNumberFormat="1" applyFont="1" applyFill="1" applyBorder="1" applyAlignment="1" applyProtection="1">
      <alignment vertical="center"/>
      <protection/>
    </xf>
    <xf numFmtId="0" fontId="4" fillId="0" borderId="38" xfId="0" applyNumberFormat="1" applyFont="1" applyFill="1" applyBorder="1" applyAlignment="1" applyProtection="1">
      <alignment horizontal="center" vertical="center"/>
      <protection/>
    </xf>
    <xf numFmtId="0" fontId="4" fillId="0" borderId="40" xfId="0" applyNumberFormat="1" applyFont="1" applyFill="1" applyBorder="1" applyAlignment="1" applyProtection="1">
      <alignment vertical="center"/>
      <protection/>
    </xf>
    <xf numFmtId="0" fontId="4" fillId="0" borderId="41" xfId="0" applyNumberFormat="1" applyFont="1" applyFill="1" applyBorder="1" applyAlignment="1" applyProtection="1">
      <alignment horizontal="center" vertical="center"/>
      <protection/>
    </xf>
    <xf numFmtId="0" fontId="4" fillId="0" borderId="39" xfId="0" applyNumberFormat="1" applyFont="1" applyFill="1" applyBorder="1" applyAlignment="1" applyProtection="1">
      <alignment horizontal="center" vertical="center"/>
      <protection/>
    </xf>
    <xf numFmtId="0" fontId="65" fillId="0" borderId="37" xfId="0" applyNumberFormat="1" applyFont="1" applyFill="1" applyBorder="1" applyAlignment="1" applyProtection="1">
      <alignment horizontal="right" vertical="center"/>
      <protection/>
    </xf>
    <xf numFmtId="0" fontId="4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42" xfId="0" applyNumberFormat="1" applyFont="1" applyFill="1" applyBorder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65" fillId="0" borderId="0" xfId="0" applyNumberFormat="1" applyFont="1" applyFill="1" applyBorder="1" applyAlignment="1" applyProtection="1">
      <alignment/>
      <protection/>
    </xf>
    <xf numFmtId="0" fontId="4" fillId="34" borderId="10" xfId="0" applyNumberFormat="1" applyFont="1" applyFill="1" applyBorder="1" applyAlignment="1" applyProtection="1">
      <alignment vertical="center"/>
      <protection/>
    </xf>
    <xf numFmtId="0" fontId="4" fillId="34" borderId="26" xfId="0" applyNumberFormat="1" applyFont="1" applyFill="1" applyBorder="1" applyAlignment="1" applyProtection="1">
      <alignment vertical="center"/>
      <protection/>
    </xf>
    <xf numFmtId="0" fontId="4" fillId="34" borderId="16" xfId="0" applyNumberFormat="1" applyFont="1" applyFill="1" applyBorder="1" applyAlignment="1" applyProtection="1">
      <alignment vertical="center"/>
      <protection/>
    </xf>
    <xf numFmtId="0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17" xfId="0" applyNumberFormat="1" applyFont="1" applyFill="1" applyBorder="1" applyAlignment="1" applyProtection="1">
      <alignment vertical="center"/>
      <protection/>
    </xf>
    <xf numFmtId="0" fontId="4" fillId="34" borderId="30" xfId="0" applyNumberFormat="1" applyFont="1" applyFill="1" applyBorder="1" applyAlignment="1" applyProtection="1">
      <alignment horizontal="center" vertical="center"/>
      <protection/>
    </xf>
    <xf numFmtId="0" fontId="4" fillId="34" borderId="26" xfId="0" applyNumberFormat="1" applyFont="1" applyFill="1" applyBorder="1" applyAlignment="1" applyProtection="1">
      <alignment horizontal="center" vertical="center"/>
      <protection/>
    </xf>
    <xf numFmtId="0" fontId="4" fillId="34" borderId="17" xfId="0" applyNumberFormat="1" applyFont="1" applyFill="1" applyBorder="1" applyAlignment="1" applyProtection="1">
      <alignment horizontal="center" vertical="center"/>
      <protection/>
    </xf>
    <xf numFmtId="0" fontId="26" fillId="35" borderId="43" xfId="0" applyNumberFormat="1" applyFont="1" applyFill="1" applyBorder="1" applyAlignment="1" applyProtection="1">
      <alignment horizontal="left" vertical="top" wrapText="1"/>
      <protection/>
    </xf>
    <xf numFmtId="0" fontId="27" fillId="0" borderId="44" xfId="0" applyNumberFormat="1" applyFont="1" applyFill="1" applyBorder="1" applyAlignment="1" applyProtection="1">
      <alignment horizontal="left" vertical="top" wrapText="1"/>
      <protection/>
    </xf>
    <xf numFmtId="0" fontId="27" fillId="0" borderId="44" xfId="0" applyNumberFormat="1" applyFont="1" applyFill="1" applyBorder="1" applyAlignment="1" applyProtection="1">
      <alignment horizontal="right" vertical="top" wrapText="1"/>
      <protection/>
    </xf>
    <xf numFmtId="0" fontId="65" fillId="0" borderId="16" xfId="0" applyNumberFormat="1" applyFont="1" applyFill="1" applyBorder="1" applyAlignment="1" applyProtection="1">
      <alignment horizontal="center" vertical="center"/>
      <protection/>
    </xf>
    <xf numFmtId="0" fontId="4" fillId="34" borderId="16" xfId="0" applyNumberFormat="1" applyFont="1" applyFill="1" applyBorder="1" applyAlignment="1" applyProtection="1">
      <alignment horizontal="center" vertical="center"/>
      <protection/>
    </xf>
    <xf numFmtId="0" fontId="65" fillId="34" borderId="16" xfId="0" applyNumberFormat="1" applyFont="1" applyFill="1" applyBorder="1" applyAlignment="1" applyProtection="1">
      <alignment horizontal="right" vertical="center"/>
      <protection/>
    </xf>
    <xf numFmtId="0" fontId="4" fillId="34" borderId="0" xfId="0" applyNumberFormat="1" applyFont="1" applyFill="1" applyBorder="1" applyAlignment="1" applyProtection="1">
      <alignment/>
      <protection/>
    </xf>
    <xf numFmtId="0" fontId="65" fillId="34" borderId="0" xfId="0" applyNumberFormat="1" applyFont="1" applyFill="1" applyBorder="1" applyAlignment="1" applyProtection="1">
      <alignment/>
      <protection/>
    </xf>
    <xf numFmtId="0" fontId="4" fillId="7" borderId="10" xfId="0" applyNumberFormat="1" applyFont="1" applyFill="1" applyBorder="1" applyAlignment="1" applyProtection="1">
      <alignment horizontal="center" vertical="center"/>
      <protection/>
    </xf>
    <xf numFmtId="0" fontId="4" fillId="7" borderId="26" xfId="0" applyNumberFormat="1" applyFont="1" applyFill="1" applyBorder="1" applyAlignment="1" applyProtection="1">
      <alignment horizontal="center" vertical="center"/>
      <protection/>
    </xf>
    <xf numFmtId="0" fontId="5" fillId="36" borderId="0" xfId="0" applyNumberFormat="1" applyFont="1" applyFill="1" applyBorder="1" applyAlignment="1" applyProtection="1">
      <alignment/>
      <protection/>
    </xf>
    <xf numFmtId="0" fontId="28" fillId="31" borderId="10" xfId="0" applyNumberFormat="1" applyFont="1" applyFill="1" applyBorder="1" applyAlignment="1" applyProtection="1">
      <alignment vertical="center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4" fontId="65" fillId="0" borderId="0" xfId="0" applyNumberFormat="1" applyFont="1" applyFill="1" applyBorder="1" applyAlignment="1" applyProtection="1">
      <alignment/>
      <protection/>
    </xf>
    <xf numFmtId="0" fontId="4" fillId="37" borderId="10" xfId="0" applyNumberFormat="1" applyFont="1" applyFill="1" applyBorder="1" applyAlignment="1" applyProtection="1">
      <alignment horizontal="center" vertical="center"/>
      <protection/>
    </xf>
    <xf numFmtId="0" fontId="4" fillId="37" borderId="10" xfId="0" applyNumberFormat="1" applyFont="1" applyFill="1" applyBorder="1" applyAlignment="1" applyProtection="1">
      <alignment vertical="center"/>
      <protection/>
    </xf>
    <xf numFmtId="0" fontId="65" fillId="0" borderId="29" xfId="0" applyNumberFormat="1" applyFont="1" applyFill="1" applyBorder="1" applyAlignment="1" applyProtection="1">
      <alignment horizontal="right" vertical="center"/>
      <protection/>
    </xf>
    <xf numFmtId="0" fontId="65" fillId="0" borderId="30" xfId="0" applyNumberFormat="1" applyFont="1" applyFill="1" applyBorder="1" applyAlignment="1" applyProtection="1">
      <alignment horizontal="right" vertical="center"/>
      <protection/>
    </xf>
    <xf numFmtId="0" fontId="4" fillId="0" borderId="30" xfId="0" applyNumberFormat="1" applyFont="1" applyFill="1" applyBorder="1" applyAlignment="1" applyProtection="1">
      <alignment horizontal="right" vertical="center"/>
      <protection/>
    </xf>
    <xf numFmtId="0" fontId="4" fillId="36" borderId="45" xfId="0" applyNumberFormat="1" applyFont="1" applyFill="1" applyBorder="1" applyAlignment="1" applyProtection="1">
      <alignment horizontal="center" vertical="center"/>
      <protection/>
    </xf>
    <xf numFmtId="0" fontId="65" fillId="0" borderId="30" xfId="0" applyNumberFormat="1" applyFont="1" applyFill="1" applyBorder="1" applyAlignment="1" applyProtection="1">
      <alignment vertical="center"/>
      <protection/>
    </xf>
    <xf numFmtId="0" fontId="65" fillId="0" borderId="41" xfId="0" applyNumberFormat="1" applyFont="1" applyFill="1" applyBorder="1" applyAlignment="1" applyProtection="1">
      <alignment horizontal="right" vertical="center"/>
      <protection/>
    </xf>
    <xf numFmtId="0" fontId="65" fillId="31" borderId="30" xfId="0" applyNumberFormat="1" applyFont="1" applyFill="1" applyBorder="1" applyAlignment="1" applyProtection="1">
      <alignment vertical="center"/>
      <protection/>
    </xf>
    <xf numFmtId="0" fontId="4" fillId="36" borderId="30" xfId="0" applyNumberFormat="1" applyFont="1" applyFill="1" applyBorder="1" applyAlignment="1" applyProtection="1">
      <alignment horizontal="center" vertical="center"/>
      <protection/>
    </xf>
    <xf numFmtId="0" fontId="4" fillId="31" borderId="31" xfId="0" applyNumberFormat="1" applyFont="1" applyFill="1" applyBorder="1" applyAlignment="1" applyProtection="1">
      <alignment vertical="center"/>
      <protection/>
    </xf>
    <xf numFmtId="0" fontId="65" fillId="31" borderId="31" xfId="0" applyNumberFormat="1" applyFont="1" applyFill="1" applyBorder="1" applyAlignment="1" applyProtection="1">
      <alignment vertical="center"/>
      <protection/>
    </xf>
    <xf numFmtId="0" fontId="4" fillId="37" borderId="30" xfId="0" applyNumberFormat="1" applyFont="1" applyFill="1" applyBorder="1" applyAlignment="1" applyProtection="1">
      <alignment horizontal="center" vertical="center"/>
      <protection/>
    </xf>
    <xf numFmtId="0" fontId="20" fillId="0" borderId="4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6" xfId="0" applyFont="1" applyBorder="1" applyAlignment="1">
      <alignment horizontal="left"/>
    </xf>
    <xf numFmtId="0" fontId="16" fillId="0" borderId="45" xfId="0" applyFont="1" applyBorder="1" applyAlignment="1">
      <alignment horizontal="left"/>
    </xf>
    <xf numFmtId="0" fontId="16" fillId="0" borderId="30" xfId="0" applyFont="1" applyBorder="1" applyAlignment="1">
      <alignment horizontal="left"/>
    </xf>
    <xf numFmtId="0" fontId="17" fillId="0" borderId="26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6" fillId="0" borderId="2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2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66" fillId="0" borderId="26" xfId="0" applyFont="1" applyBorder="1" applyAlignment="1">
      <alignment horizontal="left"/>
    </xf>
    <xf numFmtId="0" fontId="66" fillId="0" borderId="45" xfId="0" applyFont="1" applyBorder="1" applyAlignment="1">
      <alignment horizontal="left"/>
    </xf>
    <xf numFmtId="0" fontId="66" fillId="0" borderId="30" xfId="0" applyFont="1" applyBorder="1" applyAlignment="1">
      <alignment horizontal="left"/>
    </xf>
    <xf numFmtId="0" fontId="16" fillId="0" borderId="26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16" fillId="0" borderId="26" xfId="0" applyFont="1" applyBorder="1" applyAlignment="1">
      <alignment/>
    </xf>
    <xf numFmtId="0" fontId="16" fillId="0" borderId="45" xfId="0" applyFont="1" applyBorder="1" applyAlignment="1">
      <alignment/>
    </xf>
    <xf numFmtId="0" fontId="16" fillId="0" borderId="30" xfId="0" applyFont="1" applyBorder="1" applyAlignment="1">
      <alignment/>
    </xf>
    <xf numFmtId="0" fontId="17" fillId="0" borderId="34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7" fillId="0" borderId="36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7"/>
  <sheetViews>
    <sheetView zoomScaleSheetLayoutView="130" workbookViewId="0" topLeftCell="A1">
      <pane xSplit="2" ySplit="6" topLeftCell="S8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01" sqref="A101:IV104"/>
    </sheetView>
  </sheetViews>
  <sheetFormatPr defaultColWidth="10.00390625" defaultRowHeight="12.75"/>
  <cols>
    <col min="1" max="1" width="5.140625" style="5" customWidth="1"/>
    <col min="2" max="2" width="31.421875" style="2" customWidth="1"/>
    <col min="3" max="3" width="30.00390625" style="2" customWidth="1"/>
    <col min="4" max="4" width="8.421875" style="2" customWidth="1"/>
    <col min="5" max="6" width="7.28125" style="20" customWidth="1"/>
    <col min="7" max="7" width="8.140625" style="2" customWidth="1"/>
    <col min="8" max="8" width="13.7109375" style="2" customWidth="1"/>
    <col min="9" max="9" width="15.140625" style="2" customWidth="1"/>
    <col min="10" max="10" width="10.7109375" style="2" customWidth="1"/>
    <col min="11" max="11" width="7.28125" style="2" customWidth="1"/>
    <col min="12" max="25" width="6.421875" style="2" customWidth="1"/>
    <col min="26" max="26" width="7.57421875" style="2" customWidth="1"/>
    <col min="27" max="27" width="9.421875" style="5" customWidth="1"/>
    <col min="28" max="28" width="13.421875" style="5" customWidth="1"/>
    <col min="29" max="16384" width="10.00390625" style="2" customWidth="1"/>
  </cols>
  <sheetData>
    <row r="1" spans="1:28" ht="20.25" customHeight="1">
      <c r="A1" s="2"/>
      <c r="B1" s="3"/>
      <c r="C1" s="10" t="s">
        <v>0</v>
      </c>
      <c r="D1" s="10"/>
      <c r="E1" s="89"/>
      <c r="F1" s="89"/>
      <c r="G1" s="10"/>
      <c r="H1" s="10"/>
      <c r="I1" s="10"/>
      <c r="J1" s="10"/>
      <c r="K1" s="10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10"/>
      <c r="AA1" s="4"/>
      <c r="AB1" s="2"/>
    </row>
    <row r="2" spans="1:28" ht="7.5" customHeight="1">
      <c r="A2" s="2"/>
      <c r="B2" s="7"/>
      <c r="AA2" s="28"/>
      <c r="AB2" s="2"/>
    </row>
    <row r="3" spans="1:28" ht="20.25" customHeight="1">
      <c r="A3" s="158" t="s">
        <v>295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</row>
    <row r="4" spans="1:28" ht="18" customHeight="1">
      <c r="A4" s="158" t="s">
        <v>132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</row>
    <row r="5" ht="10.5" customHeight="1" thickBot="1"/>
    <row r="6" spans="1:29" s="15" customFormat="1" ht="33" customHeight="1" thickBot="1">
      <c r="A6" s="12" t="s">
        <v>1</v>
      </c>
      <c r="B6" s="13" t="s">
        <v>2</v>
      </c>
      <c r="C6" s="69" t="s">
        <v>3</v>
      </c>
      <c r="D6" s="79" t="s">
        <v>222</v>
      </c>
      <c r="E6" s="37" t="s">
        <v>223</v>
      </c>
      <c r="F6" s="37" t="s">
        <v>224</v>
      </c>
      <c r="G6" s="37" t="s">
        <v>225</v>
      </c>
      <c r="H6" s="37" t="s">
        <v>226</v>
      </c>
      <c r="I6" s="37" t="s">
        <v>227</v>
      </c>
      <c r="J6" s="37" t="s">
        <v>228</v>
      </c>
      <c r="K6" s="80"/>
      <c r="L6" s="74" t="s">
        <v>218</v>
      </c>
      <c r="M6" s="37" t="s">
        <v>217</v>
      </c>
      <c r="N6" s="37" t="s">
        <v>219</v>
      </c>
      <c r="O6" s="37" t="s">
        <v>122</v>
      </c>
      <c r="P6" s="37" t="s">
        <v>127</v>
      </c>
      <c r="Q6" s="37" t="s">
        <v>94</v>
      </c>
      <c r="R6" s="37" t="s">
        <v>161</v>
      </c>
      <c r="S6" s="38" t="s">
        <v>259</v>
      </c>
      <c r="T6" s="38" t="s">
        <v>260</v>
      </c>
      <c r="U6" s="38" t="s">
        <v>618</v>
      </c>
      <c r="V6" s="38" t="s">
        <v>215</v>
      </c>
      <c r="W6" s="38" t="s">
        <v>216</v>
      </c>
      <c r="X6" s="38" t="s">
        <v>609</v>
      </c>
      <c r="Y6" s="38"/>
      <c r="Z6" s="39" t="s">
        <v>188</v>
      </c>
      <c r="AA6" s="13" t="s">
        <v>4</v>
      </c>
      <c r="AB6" s="14" t="s">
        <v>5</v>
      </c>
      <c r="AC6" s="15" t="s">
        <v>319</v>
      </c>
    </row>
    <row r="7" spans="1:28" ht="15" customHeight="1">
      <c r="A7" s="105">
        <v>1</v>
      </c>
      <c r="B7" s="16" t="s">
        <v>25</v>
      </c>
      <c r="C7" s="70" t="s">
        <v>10</v>
      </c>
      <c r="D7" s="81"/>
      <c r="E7" s="29"/>
      <c r="F7" s="29"/>
      <c r="G7" s="16"/>
      <c r="H7" s="16"/>
      <c r="I7" s="16"/>
      <c r="J7" s="16"/>
      <c r="K7" s="82"/>
      <c r="L7" s="75"/>
      <c r="M7" s="29"/>
      <c r="N7" s="29"/>
      <c r="O7" s="29"/>
      <c r="P7" s="29"/>
      <c r="Q7" s="29"/>
      <c r="R7" s="29"/>
      <c r="S7" s="57"/>
      <c r="T7" s="57"/>
      <c r="U7" s="57"/>
      <c r="V7" s="57"/>
      <c r="W7" s="57"/>
      <c r="X7" s="57"/>
      <c r="Y7" s="57"/>
      <c r="Z7" s="40">
        <v>12</v>
      </c>
      <c r="AA7" s="29" t="s">
        <v>7</v>
      </c>
      <c r="AB7" s="17" t="s">
        <v>83</v>
      </c>
    </row>
    <row r="8" spans="1:28" ht="15" customHeight="1">
      <c r="A8" s="18">
        <f aca="true" t="shared" si="0" ref="A8:A39">A7+1</f>
        <v>2</v>
      </c>
      <c r="B8" s="11" t="s">
        <v>26</v>
      </c>
      <c r="C8" s="71" t="s">
        <v>10</v>
      </c>
      <c r="D8" s="83"/>
      <c r="E8" s="22"/>
      <c r="F8" s="22"/>
      <c r="G8" s="11"/>
      <c r="H8" s="11"/>
      <c r="I8" s="11"/>
      <c r="J8" s="11"/>
      <c r="K8" s="84"/>
      <c r="L8" s="76"/>
      <c r="M8" s="22"/>
      <c r="N8" s="22"/>
      <c r="O8" s="22"/>
      <c r="P8" s="22"/>
      <c r="Q8" s="22"/>
      <c r="R8" s="22"/>
      <c r="S8" s="58"/>
      <c r="T8" s="58"/>
      <c r="U8" s="58"/>
      <c r="V8" s="58"/>
      <c r="W8" s="58"/>
      <c r="X8" s="58"/>
      <c r="Y8" s="58"/>
      <c r="Z8" s="41">
        <v>13</v>
      </c>
      <c r="AA8" s="22" t="s">
        <v>11</v>
      </c>
      <c r="AB8" s="19" t="s">
        <v>83</v>
      </c>
    </row>
    <row r="9" spans="1:28" ht="15" customHeight="1">
      <c r="A9" s="18">
        <f t="shared" si="0"/>
        <v>3</v>
      </c>
      <c r="B9" s="11" t="s">
        <v>27</v>
      </c>
      <c r="C9" s="71" t="s">
        <v>10</v>
      </c>
      <c r="D9" s="83"/>
      <c r="E9" s="22"/>
      <c r="F9" s="22"/>
      <c r="G9" s="11"/>
      <c r="H9" s="11"/>
      <c r="I9" s="11"/>
      <c r="J9" s="11"/>
      <c r="K9" s="84"/>
      <c r="L9" s="76"/>
      <c r="M9" s="22"/>
      <c r="N9" s="22"/>
      <c r="O9" s="22"/>
      <c r="P9" s="22"/>
      <c r="Q9" s="22"/>
      <c r="R9" s="22"/>
      <c r="S9" s="58"/>
      <c r="T9" s="58"/>
      <c r="U9" s="58"/>
      <c r="V9" s="58"/>
      <c r="W9" s="58"/>
      <c r="X9" s="58"/>
      <c r="Y9" s="58"/>
      <c r="Z9" s="41">
        <v>16</v>
      </c>
      <c r="AA9" s="22" t="s">
        <v>11</v>
      </c>
      <c r="AB9" s="19" t="s">
        <v>83</v>
      </c>
    </row>
    <row r="10" spans="1:28" ht="15" customHeight="1">
      <c r="A10" s="18">
        <f t="shared" si="0"/>
        <v>4</v>
      </c>
      <c r="B10" s="11" t="s">
        <v>28</v>
      </c>
      <c r="C10" s="71" t="s">
        <v>10</v>
      </c>
      <c r="D10" s="83"/>
      <c r="E10" s="22"/>
      <c r="F10" s="22"/>
      <c r="G10" s="11"/>
      <c r="H10" s="11"/>
      <c r="I10" s="11"/>
      <c r="J10" s="11"/>
      <c r="K10" s="84"/>
      <c r="L10" s="76"/>
      <c r="M10" s="22"/>
      <c r="N10" s="22"/>
      <c r="O10" s="22"/>
      <c r="P10" s="22"/>
      <c r="Q10" s="22"/>
      <c r="R10" s="22"/>
      <c r="S10" s="58"/>
      <c r="T10" s="58"/>
      <c r="U10" s="58"/>
      <c r="V10" s="58"/>
      <c r="W10" s="58"/>
      <c r="X10" s="58"/>
      <c r="Y10" s="58"/>
      <c r="Z10" s="41">
        <v>11</v>
      </c>
      <c r="AA10" s="22" t="s">
        <v>11</v>
      </c>
      <c r="AB10" s="19" t="s">
        <v>83</v>
      </c>
    </row>
    <row r="11" spans="1:28" ht="15" customHeight="1">
      <c r="A11" s="18">
        <f t="shared" si="0"/>
        <v>5</v>
      </c>
      <c r="B11" s="11" t="s">
        <v>47</v>
      </c>
      <c r="C11" s="71" t="s">
        <v>10</v>
      </c>
      <c r="D11" s="83"/>
      <c r="E11" s="22"/>
      <c r="F11" s="22"/>
      <c r="G11" s="11"/>
      <c r="H11" s="11"/>
      <c r="I11" s="11"/>
      <c r="J11" s="11"/>
      <c r="K11" s="84"/>
      <c r="L11" s="76"/>
      <c r="M11" s="22"/>
      <c r="N11" s="22"/>
      <c r="O11" s="22"/>
      <c r="P11" s="22"/>
      <c r="Q11" s="22"/>
      <c r="R11" s="22"/>
      <c r="S11" s="58"/>
      <c r="T11" s="58"/>
      <c r="U11" s="58"/>
      <c r="V11" s="58"/>
      <c r="W11" s="58"/>
      <c r="X11" s="58"/>
      <c r="Y11" s="58"/>
      <c r="Z11" s="41">
        <v>6</v>
      </c>
      <c r="AA11" s="22" t="s">
        <v>11</v>
      </c>
      <c r="AB11" s="19" t="s">
        <v>83</v>
      </c>
    </row>
    <row r="12" spans="1:28" ht="15" customHeight="1">
      <c r="A12" s="18">
        <f t="shared" si="0"/>
        <v>6</v>
      </c>
      <c r="B12" s="11" t="s">
        <v>48</v>
      </c>
      <c r="C12" s="71" t="s">
        <v>10</v>
      </c>
      <c r="D12" s="83"/>
      <c r="E12" s="22"/>
      <c r="F12" s="22"/>
      <c r="G12" s="11"/>
      <c r="H12" s="11"/>
      <c r="I12" s="11"/>
      <c r="J12" s="11"/>
      <c r="K12" s="84"/>
      <c r="L12" s="76"/>
      <c r="M12" s="22"/>
      <c r="N12" s="22"/>
      <c r="O12" s="22"/>
      <c r="P12" s="22"/>
      <c r="Q12" s="22"/>
      <c r="R12" s="22"/>
      <c r="S12" s="58"/>
      <c r="T12" s="58"/>
      <c r="U12" s="58"/>
      <c r="V12" s="58"/>
      <c r="W12" s="58"/>
      <c r="X12" s="58"/>
      <c r="Y12" s="58"/>
      <c r="Z12" s="41">
        <v>11</v>
      </c>
      <c r="AA12" s="22" t="s">
        <v>11</v>
      </c>
      <c r="AB12" s="19" t="s">
        <v>83</v>
      </c>
    </row>
    <row r="13" spans="1:28" ht="15" customHeight="1">
      <c r="A13" s="18">
        <f t="shared" si="0"/>
        <v>7</v>
      </c>
      <c r="B13" s="11" t="s">
        <v>6</v>
      </c>
      <c r="C13" s="71" t="s">
        <v>621</v>
      </c>
      <c r="D13" s="83"/>
      <c r="E13" s="22"/>
      <c r="F13" s="22" t="s">
        <v>622</v>
      </c>
      <c r="G13" s="11"/>
      <c r="H13" s="11"/>
      <c r="I13" s="11"/>
      <c r="J13" s="11"/>
      <c r="K13" s="84"/>
      <c r="L13" s="76"/>
      <c r="M13" s="22"/>
      <c r="N13" s="22">
        <v>8</v>
      </c>
      <c r="O13" s="22"/>
      <c r="P13" s="22"/>
      <c r="Q13" s="22"/>
      <c r="R13" s="22"/>
      <c r="S13" s="58"/>
      <c r="T13" s="58"/>
      <c r="U13" s="58">
        <v>3</v>
      </c>
      <c r="V13" s="58">
        <v>3</v>
      </c>
      <c r="W13" s="58">
        <v>1</v>
      </c>
      <c r="X13" s="58"/>
      <c r="Y13" s="58"/>
      <c r="Z13" s="41">
        <v>15</v>
      </c>
      <c r="AA13" s="22" t="s">
        <v>619</v>
      </c>
      <c r="AB13" s="19" t="s">
        <v>83</v>
      </c>
    </row>
    <row r="14" spans="1:28" ht="15" customHeight="1">
      <c r="A14" s="18">
        <f t="shared" si="0"/>
        <v>8</v>
      </c>
      <c r="B14" s="11" t="s">
        <v>6</v>
      </c>
      <c r="C14" s="71" t="s">
        <v>620</v>
      </c>
      <c r="D14" s="83"/>
      <c r="E14" s="22"/>
      <c r="F14" s="22" t="s">
        <v>622</v>
      </c>
      <c r="G14" s="11"/>
      <c r="H14" s="11"/>
      <c r="I14" s="11"/>
      <c r="J14" s="11"/>
      <c r="K14" s="84"/>
      <c r="L14" s="76"/>
      <c r="M14" s="22"/>
      <c r="N14" s="22">
        <v>4</v>
      </c>
      <c r="O14" s="22"/>
      <c r="P14" s="22">
        <v>2</v>
      </c>
      <c r="Q14" s="22"/>
      <c r="R14" s="22"/>
      <c r="S14" s="58"/>
      <c r="T14" s="58"/>
      <c r="U14" s="58">
        <v>1</v>
      </c>
      <c r="V14" s="58">
        <v>3</v>
      </c>
      <c r="W14" s="58">
        <v>1</v>
      </c>
      <c r="X14" s="58"/>
      <c r="Y14" s="58"/>
      <c r="Z14" s="41">
        <v>11</v>
      </c>
      <c r="AA14" s="22" t="s">
        <v>619</v>
      </c>
      <c r="AB14" s="19" t="s">
        <v>83</v>
      </c>
    </row>
    <row r="15" spans="1:28" ht="15" customHeight="1">
      <c r="A15" s="18">
        <f t="shared" si="0"/>
        <v>9</v>
      </c>
      <c r="B15" s="11" t="s">
        <v>9</v>
      </c>
      <c r="C15" s="71" t="s">
        <v>10</v>
      </c>
      <c r="D15" s="83"/>
      <c r="E15" s="22"/>
      <c r="F15" s="22"/>
      <c r="G15" s="11"/>
      <c r="H15" s="11"/>
      <c r="I15" s="11"/>
      <c r="J15" s="11"/>
      <c r="K15" s="84"/>
      <c r="L15" s="76"/>
      <c r="M15" s="22"/>
      <c r="N15" s="22"/>
      <c r="O15" s="22"/>
      <c r="P15" s="22"/>
      <c r="Q15" s="22"/>
      <c r="R15" s="22"/>
      <c r="S15" s="58"/>
      <c r="T15" s="58"/>
      <c r="U15" s="58"/>
      <c r="V15" s="58"/>
      <c r="W15" s="58"/>
      <c r="X15" s="58"/>
      <c r="Y15" s="58"/>
      <c r="Z15" s="41">
        <v>17</v>
      </c>
      <c r="AA15" s="22" t="s">
        <v>11</v>
      </c>
      <c r="AB15" s="19" t="s">
        <v>83</v>
      </c>
    </row>
    <row r="16" spans="1:30" s="135" customFormat="1" ht="15" customHeight="1">
      <c r="A16" s="133">
        <f t="shared" si="0"/>
        <v>10</v>
      </c>
      <c r="B16" s="121" t="s">
        <v>12</v>
      </c>
      <c r="C16" s="122" t="s">
        <v>10</v>
      </c>
      <c r="D16" s="123"/>
      <c r="E16" s="124"/>
      <c r="F16" s="124"/>
      <c r="G16" s="121"/>
      <c r="H16" s="121"/>
      <c r="I16" s="121"/>
      <c r="J16" s="121"/>
      <c r="K16" s="125"/>
      <c r="L16" s="126"/>
      <c r="M16" s="124"/>
      <c r="N16" s="124"/>
      <c r="O16" s="124"/>
      <c r="P16" s="124"/>
      <c r="Q16" s="124"/>
      <c r="R16" s="124"/>
      <c r="S16" s="127"/>
      <c r="T16" s="127"/>
      <c r="U16" s="127"/>
      <c r="V16" s="127"/>
      <c r="W16" s="127"/>
      <c r="X16" s="127"/>
      <c r="Y16" s="127"/>
      <c r="Z16" s="134">
        <v>13</v>
      </c>
      <c r="AA16" s="124" t="s">
        <v>11</v>
      </c>
      <c r="AB16" s="128" t="s">
        <v>83</v>
      </c>
      <c r="AD16" s="136" t="s">
        <v>322</v>
      </c>
    </row>
    <row r="17" spans="1:28" ht="15" customHeight="1">
      <c r="A17" s="18">
        <f t="shared" si="0"/>
        <v>11</v>
      </c>
      <c r="B17" s="11" t="s">
        <v>49</v>
      </c>
      <c r="C17" s="71" t="s">
        <v>50</v>
      </c>
      <c r="D17" s="83"/>
      <c r="E17" s="22"/>
      <c r="F17" s="22"/>
      <c r="G17" s="11"/>
      <c r="H17" s="11"/>
      <c r="I17" s="11"/>
      <c r="J17" s="11"/>
      <c r="K17" s="84"/>
      <c r="L17" s="76"/>
      <c r="M17" s="22"/>
      <c r="N17" s="22"/>
      <c r="O17" s="22"/>
      <c r="P17" s="22"/>
      <c r="Q17" s="22"/>
      <c r="R17" s="22"/>
      <c r="S17" s="58"/>
      <c r="T17" s="58"/>
      <c r="U17" s="58"/>
      <c r="V17" s="58"/>
      <c r="W17" s="58"/>
      <c r="X17" s="58"/>
      <c r="Y17" s="58"/>
      <c r="Z17" s="41">
        <v>16</v>
      </c>
      <c r="AA17" s="22" t="s">
        <v>11</v>
      </c>
      <c r="AB17" s="19" t="s">
        <v>83</v>
      </c>
    </row>
    <row r="18" spans="1:28" ht="15" customHeight="1">
      <c r="A18" s="18">
        <f t="shared" si="0"/>
        <v>12</v>
      </c>
      <c r="B18" s="11" t="s">
        <v>16</v>
      </c>
      <c r="C18" s="71" t="s">
        <v>10</v>
      </c>
      <c r="D18" s="83"/>
      <c r="E18" s="22"/>
      <c r="F18" s="22"/>
      <c r="G18" s="11"/>
      <c r="H18" s="11"/>
      <c r="I18" s="11"/>
      <c r="J18" s="11"/>
      <c r="K18" s="84"/>
      <c r="L18" s="76"/>
      <c r="M18" s="22"/>
      <c r="N18" s="22"/>
      <c r="O18" s="22"/>
      <c r="P18" s="22"/>
      <c r="Q18" s="22"/>
      <c r="R18" s="22"/>
      <c r="S18" s="58"/>
      <c r="T18" s="58"/>
      <c r="U18" s="58"/>
      <c r="V18" s="58"/>
      <c r="W18" s="58"/>
      <c r="X18" s="58"/>
      <c r="Y18" s="58"/>
      <c r="Z18" s="41">
        <v>8</v>
      </c>
      <c r="AA18" s="22" t="s">
        <v>11</v>
      </c>
      <c r="AB18" s="19" t="s">
        <v>83</v>
      </c>
    </row>
    <row r="19" spans="1:28" ht="15" customHeight="1">
      <c r="A19" s="18">
        <f t="shared" si="0"/>
        <v>13</v>
      </c>
      <c r="B19" s="11" t="s">
        <v>13</v>
      </c>
      <c r="C19" s="71" t="s">
        <v>10</v>
      </c>
      <c r="D19" s="83"/>
      <c r="E19" s="22"/>
      <c r="F19" s="22"/>
      <c r="G19" s="11"/>
      <c r="H19" s="11"/>
      <c r="I19" s="11"/>
      <c r="J19" s="11"/>
      <c r="K19" s="84"/>
      <c r="L19" s="76"/>
      <c r="M19" s="22"/>
      <c r="N19" s="22"/>
      <c r="O19" s="22"/>
      <c r="P19" s="22"/>
      <c r="Q19" s="22"/>
      <c r="R19" s="22"/>
      <c r="S19" s="58"/>
      <c r="T19" s="58"/>
      <c r="U19" s="58"/>
      <c r="V19" s="58"/>
      <c r="W19" s="58"/>
      <c r="X19" s="58"/>
      <c r="Y19" s="58"/>
      <c r="Z19" s="41">
        <v>16</v>
      </c>
      <c r="AA19" s="22" t="s">
        <v>7</v>
      </c>
      <c r="AB19" s="19" t="s">
        <v>83</v>
      </c>
    </row>
    <row r="20" spans="1:28" ht="15" customHeight="1">
      <c r="A20" s="18">
        <f t="shared" si="0"/>
        <v>14</v>
      </c>
      <c r="B20" s="11" t="s">
        <v>14</v>
      </c>
      <c r="C20" s="71" t="s">
        <v>10</v>
      </c>
      <c r="D20" s="83"/>
      <c r="E20" s="22"/>
      <c r="F20" s="22"/>
      <c r="G20" s="11"/>
      <c r="H20" s="11"/>
      <c r="I20" s="11"/>
      <c r="J20" s="11"/>
      <c r="K20" s="84"/>
      <c r="L20" s="76"/>
      <c r="M20" s="22"/>
      <c r="N20" s="22"/>
      <c r="O20" s="22"/>
      <c r="P20" s="22"/>
      <c r="Q20" s="22"/>
      <c r="R20" s="22"/>
      <c r="S20" s="58"/>
      <c r="T20" s="58"/>
      <c r="U20" s="58"/>
      <c r="V20" s="58"/>
      <c r="W20" s="58"/>
      <c r="X20" s="58"/>
      <c r="Y20" s="58"/>
      <c r="Z20" s="41">
        <v>15</v>
      </c>
      <c r="AA20" s="22" t="s">
        <v>11</v>
      </c>
      <c r="AB20" s="19" t="s">
        <v>83</v>
      </c>
    </row>
    <row r="21" spans="1:28" ht="15" customHeight="1">
      <c r="A21" s="18">
        <f t="shared" si="0"/>
        <v>15</v>
      </c>
      <c r="B21" s="11" t="s">
        <v>15</v>
      </c>
      <c r="C21" s="71" t="s">
        <v>10</v>
      </c>
      <c r="D21" s="83"/>
      <c r="E21" s="22"/>
      <c r="F21" s="22"/>
      <c r="G21" s="11"/>
      <c r="H21" s="11"/>
      <c r="I21" s="11"/>
      <c r="J21" s="11"/>
      <c r="K21" s="84"/>
      <c r="L21" s="76"/>
      <c r="M21" s="22"/>
      <c r="N21" s="22"/>
      <c r="O21" s="22"/>
      <c r="P21" s="22"/>
      <c r="Q21" s="22"/>
      <c r="R21" s="22"/>
      <c r="S21" s="58"/>
      <c r="T21" s="58"/>
      <c r="U21" s="58"/>
      <c r="V21" s="58"/>
      <c r="W21" s="58"/>
      <c r="X21" s="58"/>
      <c r="Y21" s="58"/>
      <c r="Z21" s="41">
        <v>11</v>
      </c>
      <c r="AA21" s="22" t="s">
        <v>11</v>
      </c>
      <c r="AB21" s="19" t="s">
        <v>83</v>
      </c>
    </row>
    <row r="22" spans="1:28" ht="15" customHeight="1">
      <c r="A22" s="18">
        <f t="shared" si="0"/>
        <v>16</v>
      </c>
      <c r="B22" s="11" t="s">
        <v>51</v>
      </c>
      <c r="C22" s="71" t="s">
        <v>10</v>
      </c>
      <c r="D22" s="83"/>
      <c r="E22" s="22"/>
      <c r="F22" s="22"/>
      <c r="G22" s="11"/>
      <c r="H22" s="11"/>
      <c r="I22" s="11"/>
      <c r="J22" s="11"/>
      <c r="K22" s="84"/>
      <c r="L22" s="76"/>
      <c r="M22" s="22"/>
      <c r="N22" s="22"/>
      <c r="O22" s="22"/>
      <c r="P22" s="22"/>
      <c r="Q22" s="22"/>
      <c r="R22" s="22"/>
      <c r="S22" s="58"/>
      <c r="T22" s="58"/>
      <c r="U22" s="58"/>
      <c r="V22" s="58"/>
      <c r="W22" s="58"/>
      <c r="X22" s="58"/>
      <c r="Y22" s="58"/>
      <c r="Z22" s="41">
        <v>12</v>
      </c>
      <c r="AA22" s="22" t="s">
        <v>11</v>
      </c>
      <c r="AB22" s="19" t="s">
        <v>83</v>
      </c>
    </row>
    <row r="23" spans="1:28" ht="15" customHeight="1">
      <c r="A23" s="18">
        <f t="shared" si="0"/>
        <v>17</v>
      </c>
      <c r="B23" s="11" t="s">
        <v>52</v>
      </c>
      <c r="C23" s="71" t="s">
        <v>147</v>
      </c>
      <c r="D23" s="83"/>
      <c r="E23" s="22"/>
      <c r="F23" s="22"/>
      <c r="G23" s="11"/>
      <c r="H23" s="11"/>
      <c r="I23" s="11"/>
      <c r="J23" s="11"/>
      <c r="K23" s="84"/>
      <c r="L23" s="76"/>
      <c r="M23" s="22"/>
      <c r="N23" s="22"/>
      <c r="O23" s="22"/>
      <c r="P23" s="22"/>
      <c r="Q23" s="22"/>
      <c r="R23" s="22"/>
      <c r="S23" s="58"/>
      <c r="T23" s="58"/>
      <c r="U23" s="58"/>
      <c r="V23" s="58"/>
      <c r="W23" s="58"/>
      <c r="X23" s="58"/>
      <c r="Y23" s="58"/>
      <c r="Z23" s="41">
        <v>15</v>
      </c>
      <c r="AA23" s="22" t="s">
        <v>11</v>
      </c>
      <c r="AB23" s="19" t="s">
        <v>83</v>
      </c>
    </row>
    <row r="24" spans="1:28" ht="15" customHeight="1">
      <c r="A24" s="18">
        <f t="shared" si="0"/>
        <v>18</v>
      </c>
      <c r="B24" s="11" t="s">
        <v>29</v>
      </c>
      <c r="C24" s="71" t="s">
        <v>10</v>
      </c>
      <c r="D24" s="83"/>
      <c r="E24" s="22"/>
      <c r="F24" s="22"/>
      <c r="G24" s="11"/>
      <c r="H24" s="11"/>
      <c r="I24" s="11"/>
      <c r="J24" s="11"/>
      <c r="K24" s="84"/>
      <c r="L24" s="76"/>
      <c r="M24" s="22"/>
      <c r="N24" s="22"/>
      <c r="O24" s="22"/>
      <c r="P24" s="22"/>
      <c r="Q24" s="22"/>
      <c r="R24" s="22"/>
      <c r="S24" s="58"/>
      <c r="T24" s="58"/>
      <c r="U24" s="58"/>
      <c r="V24" s="58"/>
      <c r="W24" s="58"/>
      <c r="X24" s="58"/>
      <c r="Y24" s="58"/>
      <c r="Z24" s="41">
        <v>12</v>
      </c>
      <c r="AA24" s="22" t="s">
        <v>11</v>
      </c>
      <c r="AB24" s="19" t="s">
        <v>83</v>
      </c>
    </row>
    <row r="25" spans="1:28" ht="15" customHeight="1">
      <c r="A25" s="18">
        <f t="shared" si="0"/>
        <v>19</v>
      </c>
      <c r="B25" s="11" t="s">
        <v>30</v>
      </c>
      <c r="C25" s="71" t="s">
        <v>10</v>
      </c>
      <c r="D25" s="83"/>
      <c r="E25" s="22"/>
      <c r="F25" s="22"/>
      <c r="G25" s="11"/>
      <c r="H25" s="11"/>
      <c r="I25" s="11"/>
      <c r="J25" s="11"/>
      <c r="K25" s="84"/>
      <c r="L25" s="76"/>
      <c r="M25" s="22"/>
      <c r="N25" s="22"/>
      <c r="O25" s="22"/>
      <c r="P25" s="22"/>
      <c r="Q25" s="22"/>
      <c r="R25" s="22"/>
      <c r="S25" s="58"/>
      <c r="T25" s="58"/>
      <c r="U25" s="58"/>
      <c r="V25" s="58"/>
      <c r="W25" s="58"/>
      <c r="X25" s="58"/>
      <c r="Y25" s="58"/>
      <c r="Z25" s="41">
        <v>14</v>
      </c>
      <c r="AA25" s="22" t="s">
        <v>11</v>
      </c>
      <c r="AB25" s="19" t="s">
        <v>83</v>
      </c>
    </row>
    <row r="26" spans="1:28" ht="15" customHeight="1">
      <c r="A26" s="18">
        <f t="shared" si="0"/>
        <v>20</v>
      </c>
      <c r="B26" s="11" t="s">
        <v>31</v>
      </c>
      <c r="C26" s="71" t="s">
        <v>10</v>
      </c>
      <c r="D26" s="83"/>
      <c r="E26" s="22"/>
      <c r="F26" s="22"/>
      <c r="G26" s="11"/>
      <c r="H26" s="11"/>
      <c r="I26" s="11"/>
      <c r="J26" s="11"/>
      <c r="K26" s="84"/>
      <c r="L26" s="76"/>
      <c r="M26" s="22"/>
      <c r="N26" s="22"/>
      <c r="O26" s="22"/>
      <c r="P26" s="22"/>
      <c r="Q26" s="22"/>
      <c r="R26" s="22"/>
      <c r="S26" s="58"/>
      <c r="T26" s="58"/>
      <c r="U26" s="58"/>
      <c r="V26" s="58"/>
      <c r="W26" s="58"/>
      <c r="X26" s="58"/>
      <c r="Y26" s="58"/>
      <c r="Z26" s="41">
        <v>16</v>
      </c>
      <c r="AA26" s="22" t="s">
        <v>11</v>
      </c>
      <c r="AB26" s="19" t="s">
        <v>83</v>
      </c>
    </row>
    <row r="27" spans="1:28" ht="15" customHeight="1">
      <c r="A27" s="18">
        <f t="shared" si="0"/>
        <v>21</v>
      </c>
      <c r="B27" s="11" t="s">
        <v>32</v>
      </c>
      <c r="C27" s="71" t="s">
        <v>10</v>
      </c>
      <c r="D27" s="83"/>
      <c r="E27" s="22"/>
      <c r="F27" s="22"/>
      <c r="G27" s="11"/>
      <c r="H27" s="11"/>
      <c r="I27" s="11"/>
      <c r="J27" s="11"/>
      <c r="K27" s="84"/>
      <c r="L27" s="76"/>
      <c r="M27" s="22"/>
      <c r="N27" s="22"/>
      <c r="O27" s="22"/>
      <c r="P27" s="22"/>
      <c r="Q27" s="22"/>
      <c r="R27" s="22"/>
      <c r="S27" s="58"/>
      <c r="T27" s="58"/>
      <c r="U27" s="58"/>
      <c r="V27" s="58"/>
      <c r="W27" s="58"/>
      <c r="X27" s="58"/>
      <c r="Y27" s="58"/>
      <c r="Z27" s="41">
        <v>11</v>
      </c>
      <c r="AA27" s="22" t="s">
        <v>11</v>
      </c>
      <c r="AB27" s="19" t="s">
        <v>83</v>
      </c>
    </row>
    <row r="28" spans="1:28" ht="15" customHeight="1">
      <c r="A28" s="18">
        <f t="shared" si="0"/>
        <v>22</v>
      </c>
      <c r="B28" s="11" t="s">
        <v>33</v>
      </c>
      <c r="C28" s="71" t="s">
        <v>10</v>
      </c>
      <c r="D28" s="83"/>
      <c r="E28" s="22"/>
      <c r="F28" s="22"/>
      <c r="G28" s="11"/>
      <c r="H28" s="11"/>
      <c r="I28" s="11"/>
      <c r="J28" s="11"/>
      <c r="K28" s="84"/>
      <c r="L28" s="76"/>
      <c r="M28" s="22"/>
      <c r="N28" s="22"/>
      <c r="O28" s="22"/>
      <c r="P28" s="22">
        <v>11</v>
      </c>
      <c r="Q28" s="22">
        <v>4</v>
      </c>
      <c r="R28" s="22"/>
      <c r="S28" s="58"/>
      <c r="T28" s="58"/>
      <c r="U28" s="58"/>
      <c r="V28" s="58"/>
      <c r="W28" s="58"/>
      <c r="X28" s="59">
        <v>22</v>
      </c>
      <c r="Y28" s="58"/>
      <c r="Z28" s="18">
        <f>SUM(L28:Y28)</f>
        <v>37</v>
      </c>
      <c r="AA28" s="22" t="s">
        <v>23</v>
      </c>
      <c r="AB28" s="19" t="s">
        <v>592</v>
      </c>
    </row>
    <row r="29" spans="1:28" ht="15" customHeight="1">
      <c r="A29" s="18">
        <f t="shared" si="0"/>
        <v>23</v>
      </c>
      <c r="B29" s="11" t="s">
        <v>34</v>
      </c>
      <c r="C29" s="71" t="s">
        <v>10</v>
      </c>
      <c r="D29" s="83"/>
      <c r="E29" s="22"/>
      <c r="F29" s="22"/>
      <c r="G29" s="11"/>
      <c r="H29" s="11"/>
      <c r="I29" s="11"/>
      <c r="J29" s="11"/>
      <c r="K29" s="84"/>
      <c r="L29" s="76"/>
      <c r="M29" s="22"/>
      <c r="N29" s="22"/>
      <c r="O29" s="22"/>
      <c r="P29" s="22"/>
      <c r="Q29" s="22"/>
      <c r="R29" s="22"/>
      <c r="S29" s="58"/>
      <c r="T29" s="58"/>
      <c r="U29" s="58"/>
      <c r="V29" s="58"/>
      <c r="W29" s="58"/>
      <c r="X29" s="58"/>
      <c r="Y29" s="58"/>
      <c r="Z29" s="41">
        <v>8</v>
      </c>
      <c r="AA29" s="22" t="s">
        <v>11</v>
      </c>
      <c r="AB29" s="19" t="s">
        <v>83</v>
      </c>
    </row>
    <row r="30" spans="1:28" ht="15" customHeight="1">
      <c r="A30" s="18">
        <f t="shared" si="0"/>
        <v>24</v>
      </c>
      <c r="B30" s="11" t="s">
        <v>35</v>
      </c>
      <c r="C30" s="71" t="s">
        <v>10</v>
      </c>
      <c r="D30" s="83"/>
      <c r="E30" s="22"/>
      <c r="F30" s="22"/>
      <c r="G30" s="11"/>
      <c r="H30" s="11"/>
      <c r="I30" s="11"/>
      <c r="J30" s="11"/>
      <c r="K30" s="84"/>
      <c r="L30" s="76"/>
      <c r="M30" s="22"/>
      <c r="N30" s="22"/>
      <c r="O30" s="22">
        <v>6</v>
      </c>
      <c r="P30" s="22">
        <v>1</v>
      </c>
      <c r="Q30" s="22"/>
      <c r="R30" s="22"/>
      <c r="S30" s="58"/>
      <c r="T30" s="58"/>
      <c r="U30" s="58"/>
      <c r="V30" s="58"/>
      <c r="W30" s="58"/>
      <c r="X30" s="58"/>
      <c r="Y30" s="58"/>
      <c r="Z30" s="18">
        <f>SUM(L30:Y30)</f>
        <v>7</v>
      </c>
      <c r="AA30" s="22" t="s">
        <v>23</v>
      </c>
      <c r="AB30" s="19" t="s">
        <v>83</v>
      </c>
    </row>
    <row r="31" spans="1:29" ht="15" customHeight="1">
      <c r="A31" s="18">
        <f t="shared" si="0"/>
        <v>25</v>
      </c>
      <c r="B31" s="11" t="s">
        <v>36</v>
      </c>
      <c r="C31" s="71" t="s">
        <v>10</v>
      </c>
      <c r="D31" s="117" t="s">
        <v>320</v>
      </c>
      <c r="E31" s="22">
        <v>5</v>
      </c>
      <c r="F31" s="22" t="s">
        <v>321</v>
      </c>
      <c r="G31" s="11"/>
      <c r="H31" s="11"/>
      <c r="I31" s="11"/>
      <c r="J31" s="11"/>
      <c r="K31" s="84"/>
      <c r="L31" s="76">
        <v>1</v>
      </c>
      <c r="M31" s="22"/>
      <c r="N31" s="22"/>
      <c r="O31" s="22">
        <v>12</v>
      </c>
      <c r="P31" s="22">
        <v>1</v>
      </c>
      <c r="Q31" s="22"/>
      <c r="R31" s="22"/>
      <c r="S31" s="58"/>
      <c r="T31" s="58"/>
      <c r="U31" s="58"/>
      <c r="V31" s="58"/>
      <c r="W31" s="58"/>
      <c r="X31" s="58"/>
      <c r="Y31" s="58"/>
      <c r="Z31" s="18">
        <f>SUM(L31:Y31)</f>
        <v>14</v>
      </c>
      <c r="AA31" s="22" t="s">
        <v>23</v>
      </c>
      <c r="AB31" s="19" t="s">
        <v>83</v>
      </c>
      <c r="AC31" s="2">
        <v>14734333</v>
      </c>
    </row>
    <row r="32" spans="1:28" ht="15" customHeight="1">
      <c r="A32" s="18">
        <f t="shared" si="0"/>
        <v>26</v>
      </c>
      <c r="B32" s="11" t="s">
        <v>37</v>
      </c>
      <c r="C32" s="71" t="s">
        <v>10</v>
      </c>
      <c r="D32" s="83"/>
      <c r="E32" s="22"/>
      <c r="F32" s="22"/>
      <c r="G32" s="11"/>
      <c r="H32" s="11"/>
      <c r="I32" s="11"/>
      <c r="J32" s="11"/>
      <c r="K32" s="84"/>
      <c r="L32" s="76"/>
      <c r="M32" s="22"/>
      <c r="N32" s="22"/>
      <c r="O32" s="22"/>
      <c r="P32" s="22"/>
      <c r="Q32" s="22"/>
      <c r="R32" s="22"/>
      <c r="S32" s="58"/>
      <c r="T32" s="58"/>
      <c r="U32" s="58"/>
      <c r="V32" s="58"/>
      <c r="W32" s="58"/>
      <c r="X32" s="59">
        <v>26</v>
      </c>
      <c r="Y32" s="58"/>
      <c r="Z32" s="41">
        <f>14+26</f>
        <v>40</v>
      </c>
      <c r="AA32" s="22" t="s">
        <v>11</v>
      </c>
      <c r="AB32" s="19" t="s">
        <v>592</v>
      </c>
    </row>
    <row r="33" spans="1:28" ht="15" customHeight="1">
      <c r="A33" s="18">
        <f t="shared" si="0"/>
        <v>27</v>
      </c>
      <c r="B33" s="11" t="s">
        <v>45</v>
      </c>
      <c r="C33" s="71" t="s">
        <v>10</v>
      </c>
      <c r="D33" s="83"/>
      <c r="E33" s="22"/>
      <c r="F33" s="22"/>
      <c r="G33" s="11"/>
      <c r="H33" s="11"/>
      <c r="I33" s="11"/>
      <c r="J33" s="11"/>
      <c r="K33" s="84"/>
      <c r="L33" s="76"/>
      <c r="M33" s="22"/>
      <c r="N33" s="22"/>
      <c r="O33" s="22"/>
      <c r="P33" s="22"/>
      <c r="Q33" s="22"/>
      <c r="R33" s="22"/>
      <c r="S33" s="58"/>
      <c r="T33" s="58"/>
      <c r="U33" s="58"/>
      <c r="V33" s="58"/>
      <c r="W33" s="58"/>
      <c r="X33" s="58"/>
      <c r="Y33" s="58"/>
      <c r="Z33" s="41">
        <v>8</v>
      </c>
      <c r="AA33" s="22" t="s">
        <v>11</v>
      </c>
      <c r="AB33" s="19" t="s">
        <v>83</v>
      </c>
    </row>
    <row r="34" spans="1:28" ht="15" customHeight="1">
      <c r="A34" s="18">
        <f t="shared" si="0"/>
        <v>28</v>
      </c>
      <c r="B34" s="11" t="s">
        <v>46</v>
      </c>
      <c r="C34" s="71" t="s">
        <v>10</v>
      </c>
      <c r="D34" s="83"/>
      <c r="E34" s="22"/>
      <c r="F34" s="22"/>
      <c r="G34" s="11"/>
      <c r="H34" s="11"/>
      <c r="I34" s="11"/>
      <c r="J34" s="11"/>
      <c r="K34" s="84"/>
      <c r="L34" s="76"/>
      <c r="M34" s="22"/>
      <c r="N34" s="22"/>
      <c r="O34" s="22"/>
      <c r="P34" s="22"/>
      <c r="Q34" s="22"/>
      <c r="R34" s="22"/>
      <c r="S34" s="58"/>
      <c r="T34" s="58"/>
      <c r="U34" s="58"/>
      <c r="V34" s="58"/>
      <c r="W34" s="58"/>
      <c r="X34" s="58"/>
      <c r="Y34" s="58"/>
      <c r="Z34" s="41">
        <v>8</v>
      </c>
      <c r="AA34" s="22" t="s">
        <v>11</v>
      </c>
      <c r="AB34" s="19" t="s">
        <v>83</v>
      </c>
    </row>
    <row r="35" spans="1:28" ht="15" customHeight="1">
      <c r="A35" s="18">
        <f t="shared" si="0"/>
        <v>29</v>
      </c>
      <c r="B35" s="11" t="s">
        <v>53</v>
      </c>
      <c r="C35" s="71" t="s">
        <v>10</v>
      </c>
      <c r="D35" s="83"/>
      <c r="E35" s="22"/>
      <c r="F35" s="22"/>
      <c r="G35" s="11"/>
      <c r="H35" s="11"/>
      <c r="I35" s="11"/>
      <c r="J35" s="11"/>
      <c r="K35" s="84"/>
      <c r="L35" s="76"/>
      <c r="M35" s="22"/>
      <c r="N35" s="22"/>
      <c r="O35" s="22"/>
      <c r="P35" s="22"/>
      <c r="Q35" s="22"/>
      <c r="R35" s="22"/>
      <c r="S35" s="58"/>
      <c r="T35" s="58"/>
      <c r="U35" s="58"/>
      <c r="V35" s="58"/>
      <c r="W35" s="58"/>
      <c r="X35" s="58"/>
      <c r="Y35" s="58"/>
      <c r="Z35" s="41">
        <v>13</v>
      </c>
      <c r="AA35" s="22" t="s">
        <v>11</v>
      </c>
      <c r="AB35" s="19" t="s">
        <v>83</v>
      </c>
    </row>
    <row r="36" spans="1:28" ht="15" customHeight="1">
      <c r="A36" s="18">
        <f t="shared" si="0"/>
        <v>30</v>
      </c>
      <c r="B36" s="11" t="s">
        <v>53</v>
      </c>
      <c r="C36" s="71" t="s">
        <v>10</v>
      </c>
      <c r="D36" s="83"/>
      <c r="E36" s="22"/>
      <c r="F36" s="22"/>
      <c r="G36" s="11"/>
      <c r="H36" s="11"/>
      <c r="I36" s="11"/>
      <c r="J36" s="11"/>
      <c r="K36" s="84"/>
      <c r="L36" s="76"/>
      <c r="M36" s="22"/>
      <c r="N36" s="22"/>
      <c r="O36" s="22"/>
      <c r="P36" s="22"/>
      <c r="Q36" s="22"/>
      <c r="R36" s="22"/>
      <c r="S36" s="58"/>
      <c r="T36" s="58"/>
      <c r="U36" s="58"/>
      <c r="V36" s="58"/>
      <c r="W36" s="58"/>
      <c r="X36" s="58"/>
      <c r="Y36" s="58"/>
      <c r="Z36" s="41">
        <v>22</v>
      </c>
      <c r="AA36" s="22" t="s">
        <v>11</v>
      </c>
      <c r="AB36" s="19" t="s">
        <v>83</v>
      </c>
    </row>
    <row r="37" spans="1:28" ht="15" customHeight="1">
      <c r="A37" s="18">
        <f t="shared" si="0"/>
        <v>31</v>
      </c>
      <c r="B37" s="11" t="s">
        <v>60</v>
      </c>
      <c r="C37" s="71" t="s">
        <v>61</v>
      </c>
      <c r="D37" s="83"/>
      <c r="E37" s="22"/>
      <c r="F37" s="22"/>
      <c r="G37" s="11"/>
      <c r="H37" s="11"/>
      <c r="I37" s="11"/>
      <c r="J37" s="11"/>
      <c r="K37" s="84"/>
      <c r="L37" s="76"/>
      <c r="M37" s="22"/>
      <c r="N37" s="22"/>
      <c r="O37" s="22"/>
      <c r="P37" s="22"/>
      <c r="Q37" s="22"/>
      <c r="R37" s="22"/>
      <c r="S37" s="58"/>
      <c r="T37" s="58"/>
      <c r="U37" s="58"/>
      <c r="V37" s="58"/>
      <c r="W37" s="58"/>
      <c r="X37" s="58"/>
      <c r="Y37" s="58"/>
      <c r="Z37" s="41">
        <v>14</v>
      </c>
      <c r="AA37" s="22" t="s">
        <v>23</v>
      </c>
      <c r="AB37" s="19" t="s">
        <v>83</v>
      </c>
    </row>
    <row r="38" spans="1:28" ht="15" customHeight="1">
      <c r="A38" s="18">
        <f t="shared" si="0"/>
        <v>32</v>
      </c>
      <c r="B38" s="11" t="s">
        <v>54</v>
      </c>
      <c r="C38" s="71" t="s">
        <v>10</v>
      </c>
      <c r="D38" s="83"/>
      <c r="E38" s="22"/>
      <c r="F38" s="22"/>
      <c r="G38" s="11"/>
      <c r="H38" s="11"/>
      <c r="I38" s="11"/>
      <c r="J38" s="11"/>
      <c r="K38" s="84"/>
      <c r="L38" s="76"/>
      <c r="M38" s="22"/>
      <c r="N38" s="22"/>
      <c r="O38" s="22"/>
      <c r="P38" s="22"/>
      <c r="Q38" s="22"/>
      <c r="R38" s="22"/>
      <c r="S38" s="58"/>
      <c r="T38" s="58"/>
      <c r="U38" s="58"/>
      <c r="V38" s="58"/>
      <c r="W38" s="58"/>
      <c r="X38" s="58"/>
      <c r="Y38" s="58"/>
      <c r="Z38" s="41">
        <v>17</v>
      </c>
      <c r="AA38" s="22" t="s">
        <v>11</v>
      </c>
      <c r="AB38" s="19" t="s">
        <v>83</v>
      </c>
    </row>
    <row r="39" spans="1:28" ht="15" customHeight="1">
      <c r="A39" s="18">
        <f t="shared" si="0"/>
        <v>33</v>
      </c>
      <c r="B39" s="11" t="s">
        <v>55</v>
      </c>
      <c r="C39" s="71" t="s">
        <v>10</v>
      </c>
      <c r="D39" s="83"/>
      <c r="E39" s="22"/>
      <c r="F39" s="22"/>
      <c r="G39" s="11"/>
      <c r="H39" s="11"/>
      <c r="I39" s="11"/>
      <c r="J39" s="11"/>
      <c r="K39" s="84"/>
      <c r="L39" s="76"/>
      <c r="M39" s="22"/>
      <c r="N39" s="22"/>
      <c r="O39" s="22"/>
      <c r="P39" s="22"/>
      <c r="Q39" s="22"/>
      <c r="R39" s="22"/>
      <c r="S39" s="58"/>
      <c r="T39" s="58"/>
      <c r="U39" s="58"/>
      <c r="V39" s="58"/>
      <c r="W39" s="58"/>
      <c r="X39" s="58"/>
      <c r="Y39" s="58"/>
      <c r="Z39" s="41">
        <f>11-3</f>
        <v>8</v>
      </c>
      <c r="AA39" s="22" t="s">
        <v>11</v>
      </c>
      <c r="AB39" s="19" t="s">
        <v>83</v>
      </c>
    </row>
    <row r="40" spans="1:28" ht="15" customHeight="1">
      <c r="A40" s="18">
        <f aca="true" t="shared" si="1" ref="A40:A76">A39+1</f>
        <v>34</v>
      </c>
      <c r="B40" s="11" t="s">
        <v>56</v>
      </c>
      <c r="C40" s="71" t="s">
        <v>57</v>
      </c>
      <c r="D40" s="83"/>
      <c r="E40" s="22"/>
      <c r="F40" s="22"/>
      <c r="G40" s="11"/>
      <c r="H40" s="11"/>
      <c r="I40" s="11"/>
      <c r="J40" s="11"/>
      <c r="K40" s="84"/>
      <c r="L40" s="76"/>
      <c r="M40" s="22"/>
      <c r="N40" s="22"/>
      <c r="O40" s="22"/>
      <c r="P40" s="22"/>
      <c r="Q40" s="22"/>
      <c r="R40" s="22"/>
      <c r="S40" s="58"/>
      <c r="T40" s="58"/>
      <c r="U40" s="58"/>
      <c r="V40" s="58"/>
      <c r="W40" s="58"/>
      <c r="X40" s="58"/>
      <c r="Y40" s="58"/>
      <c r="Z40" s="41">
        <v>14</v>
      </c>
      <c r="AA40" s="22" t="s">
        <v>11</v>
      </c>
      <c r="AB40" s="19" t="s">
        <v>83</v>
      </c>
    </row>
    <row r="41" spans="1:28" ht="15" customHeight="1">
      <c r="A41" s="18">
        <f t="shared" si="1"/>
        <v>35</v>
      </c>
      <c r="B41" s="11" t="s">
        <v>56</v>
      </c>
      <c r="C41" s="71" t="s">
        <v>10</v>
      </c>
      <c r="D41" s="83"/>
      <c r="E41" s="22"/>
      <c r="F41" s="22"/>
      <c r="G41" s="11"/>
      <c r="H41" s="11"/>
      <c r="I41" s="11"/>
      <c r="J41" s="11"/>
      <c r="K41" s="84"/>
      <c r="L41" s="76"/>
      <c r="M41" s="22"/>
      <c r="N41" s="22"/>
      <c r="O41" s="22"/>
      <c r="P41" s="22"/>
      <c r="Q41" s="22"/>
      <c r="R41" s="22"/>
      <c r="S41" s="58"/>
      <c r="T41" s="58"/>
      <c r="U41" s="58"/>
      <c r="V41" s="58"/>
      <c r="W41" s="58"/>
      <c r="X41" s="58"/>
      <c r="Y41" s="58"/>
      <c r="Z41" s="41">
        <v>8</v>
      </c>
      <c r="AA41" s="22" t="s">
        <v>11</v>
      </c>
      <c r="AB41" s="19" t="s">
        <v>83</v>
      </c>
    </row>
    <row r="42" spans="1:28" ht="15" customHeight="1">
      <c r="A42" s="18">
        <f t="shared" si="1"/>
        <v>36</v>
      </c>
      <c r="B42" s="11" t="s">
        <v>62</v>
      </c>
      <c r="C42" s="71" t="s">
        <v>61</v>
      </c>
      <c r="D42" s="83"/>
      <c r="E42" s="22"/>
      <c r="F42" s="22"/>
      <c r="G42" s="11"/>
      <c r="H42" s="11"/>
      <c r="I42" s="11"/>
      <c r="J42" s="11"/>
      <c r="K42" s="84"/>
      <c r="L42" s="76"/>
      <c r="M42" s="22"/>
      <c r="N42" s="22"/>
      <c r="O42" s="22"/>
      <c r="P42" s="22"/>
      <c r="Q42" s="22"/>
      <c r="R42" s="22"/>
      <c r="S42" s="58"/>
      <c r="T42" s="58"/>
      <c r="U42" s="58"/>
      <c r="V42" s="58"/>
      <c r="W42" s="58"/>
      <c r="X42" s="58"/>
      <c r="Y42" s="58"/>
      <c r="Z42" s="41">
        <v>15</v>
      </c>
      <c r="AA42" s="22" t="s">
        <v>23</v>
      </c>
      <c r="AB42" s="19" t="s">
        <v>83</v>
      </c>
    </row>
    <row r="43" spans="1:28" ht="15" customHeight="1">
      <c r="A43" s="18">
        <f t="shared" si="1"/>
        <v>37</v>
      </c>
      <c r="B43" s="11" t="s">
        <v>63</v>
      </c>
      <c r="C43" s="71" t="s">
        <v>64</v>
      </c>
      <c r="D43" s="83"/>
      <c r="E43" s="22"/>
      <c r="F43" s="22"/>
      <c r="G43" s="11"/>
      <c r="H43" s="11"/>
      <c r="I43" s="11"/>
      <c r="J43" s="11"/>
      <c r="K43" s="84"/>
      <c r="L43" s="76"/>
      <c r="M43" s="22"/>
      <c r="N43" s="22"/>
      <c r="O43" s="22"/>
      <c r="P43" s="22"/>
      <c r="Q43" s="22"/>
      <c r="R43" s="22"/>
      <c r="S43" s="58"/>
      <c r="T43" s="58"/>
      <c r="U43" s="58"/>
      <c r="V43" s="58"/>
      <c r="W43" s="58"/>
      <c r="X43" s="58"/>
      <c r="Y43" s="58"/>
      <c r="Z43" s="43">
        <v>17</v>
      </c>
      <c r="AA43" s="22" t="s">
        <v>11</v>
      </c>
      <c r="AB43" s="19" t="s">
        <v>83</v>
      </c>
    </row>
    <row r="44" spans="1:28" ht="15" customHeight="1">
      <c r="A44" s="18">
        <f t="shared" si="1"/>
        <v>38</v>
      </c>
      <c r="B44" s="11" t="s">
        <v>164</v>
      </c>
      <c r="C44" s="71" t="s">
        <v>59</v>
      </c>
      <c r="D44" s="83"/>
      <c r="E44" s="22"/>
      <c r="F44" s="22"/>
      <c r="G44" s="11"/>
      <c r="H44" s="11"/>
      <c r="I44" s="11"/>
      <c r="J44" s="11"/>
      <c r="K44" s="84"/>
      <c r="L44" s="76"/>
      <c r="M44" s="22"/>
      <c r="N44" s="22"/>
      <c r="O44" s="22"/>
      <c r="P44" s="22"/>
      <c r="Q44" s="22"/>
      <c r="R44" s="22"/>
      <c r="S44" s="58"/>
      <c r="T44" s="58"/>
      <c r="U44" s="58"/>
      <c r="V44" s="58"/>
      <c r="W44" s="58"/>
      <c r="X44" s="58"/>
      <c r="Y44" s="58"/>
      <c r="Z44" s="41">
        <v>8</v>
      </c>
      <c r="AA44" s="22" t="s">
        <v>11</v>
      </c>
      <c r="AB44" s="19" t="s">
        <v>83</v>
      </c>
    </row>
    <row r="45" spans="1:28" ht="15" customHeight="1">
      <c r="A45" s="18">
        <f t="shared" si="1"/>
        <v>39</v>
      </c>
      <c r="B45" s="11" t="s">
        <v>58</v>
      </c>
      <c r="C45" s="71" t="s">
        <v>10</v>
      </c>
      <c r="D45" s="83"/>
      <c r="E45" s="22"/>
      <c r="F45" s="22"/>
      <c r="G45" s="11"/>
      <c r="H45" s="11"/>
      <c r="I45" s="11"/>
      <c r="J45" s="11"/>
      <c r="K45" s="84"/>
      <c r="L45" s="76"/>
      <c r="M45" s="22"/>
      <c r="N45" s="22"/>
      <c r="O45" s="22"/>
      <c r="P45" s="22"/>
      <c r="Q45" s="22"/>
      <c r="R45" s="22"/>
      <c r="S45" s="58"/>
      <c r="T45" s="58"/>
      <c r="U45" s="58"/>
      <c r="V45" s="58"/>
      <c r="W45" s="58"/>
      <c r="X45" s="58"/>
      <c r="Y45" s="58"/>
      <c r="Z45" s="41">
        <v>12</v>
      </c>
      <c r="AA45" s="22" t="s">
        <v>11</v>
      </c>
      <c r="AB45" s="19" t="s">
        <v>83</v>
      </c>
    </row>
    <row r="46" spans="1:28" ht="15" customHeight="1">
      <c r="A46" s="18">
        <f t="shared" si="1"/>
        <v>40</v>
      </c>
      <c r="B46" s="11" t="s">
        <v>163</v>
      </c>
      <c r="C46" s="71" t="s">
        <v>10</v>
      </c>
      <c r="D46" s="83"/>
      <c r="E46" s="22"/>
      <c r="F46" s="22"/>
      <c r="G46" s="11"/>
      <c r="H46" s="11"/>
      <c r="I46" s="11"/>
      <c r="J46" s="11"/>
      <c r="K46" s="84"/>
      <c r="L46" s="76"/>
      <c r="M46" s="22"/>
      <c r="N46" s="22"/>
      <c r="O46" s="22"/>
      <c r="P46" s="22"/>
      <c r="Q46" s="22"/>
      <c r="R46" s="22"/>
      <c r="S46" s="58"/>
      <c r="T46" s="58"/>
      <c r="U46" s="58"/>
      <c r="V46" s="58"/>
      <c r="W46" s="58"/>
      <c r="X46" s="58"/>
      <c r="Y46" s="58"/>
      <c r="Z46" s="18">
        <v>12</v>
      </c>
      <c r="AA46" s="22" t="s">
        <v>23</v>
      </c>
      <c r="AB46" s="19" t="s">
        <v>83</v>
      </c>
    </row>
    <row r="47" spans="1:28" ht="15" customHeight="1">
      <c r="A47" s="18">
        <f t="shared" si="1"/>
        <v>41</v>
      </c>
      <c r="B47" s="11" t="s">
        <v>21</v>
      </c>
      <c r="C47" s="71" t="s">
        <v>10</v>
      </c>
      <c r="D47" s="83"/>
      <c r="E47" s="22"/>
      <c r="F47" s="22"/>
      <c r="G47" s="11"/>
      <c r="H47" s="11"/>
      <c r="I47" s="11"/>
      <c r="J47" s="11"/>
      <c r="K47" s="84"/>
      <c r="L47" s="76"/>
      <c r="M47" s="22"/>
      <c r="N47" s="22"/>
      <c r="O47" s="22"/>
      <c r="P47" s="22"/>
      <c r="Q47" s="22"/>
      <c r="R47" s="22"/>
      <c r="S47" s="58"/>
      <c r="T47" s="58"/>
      <c r="U47" s="58"/>
      <c r="V47" s="58"/>
      <c r="W47" s="58"/>
      <c r="X47" s="58"/>
      <c r="Y47" s="58"/>
      <c r="Z47" s="41">
        <v>8</v>
      </c>
      <c r="AA47" s="22" t="s">
        <v>11</v>
      </c>
      <c r="AB47" s="19" t="s">
        <v>83</v>
      </c>
    </row>
    <row r="48" spans="1:28" ht="15" customHeight="1">
      <c r="A48" s="18">
        <f t="shared" si="1"/>
        <v>42</v>
      </c>
      <c r="B48" s="11" t="s">
        <v>17</v>
      </c>
      <c r="C48" s="71" t="s">
        <v>10</v>
      </c>
      <c r="D48" s="83"/>
      <c r="E48" s="22"/>
      <c r="F48" s="22"/>
      <c r="G48" s="11"/>
      <c r="H48" s="11"/>
      <c r="I48" s="11"/>
      <c r="J48" s="11"/>
      <c r="K48" s="84"/>
      <c r="L48" s="76"/>
      <c r="M48" s="22"/>
      <c r="N48" s="22"/>
      <c r="O48" s="22"/>
      <c r="P48" s="22"/>
      <c r="Q48" s="22"/>
      <c r="R48" s="22"/>
      <c r="S48" s="58"/>
      <c r="T48" s="58"/>
      <c r="U48" s="58"/>
      <c r="V48" s="58"/>
      <c r="W48" s="58"/>
      <c r="X48" s="58"/>
      <c r="Y48" s="58"/>
      <c r="Z48" s="41">
        <v>11</v>
      </c>
      <c r="AA48" s="22" t="s">
        <v>8</v>
      </c>
      <c r="AB48" s="19" t="s">
        <v>83</v>
      </c>
    </row>
    <row r="49" spans="1:28" ht="15" customHeight="1" thickBot="1">
      <c r="A49" s="106">
        <f t="shared" si="1"/>
        <v>43</v>
      </c>
      <c r="B49" s="107" t="s">
        <v>18</v>
      </c>
      <c r="C49" s="108" t="s">
        <v>19</v>
      </c>
      <c r="D49" s="109"/>
      <c r="E49" s="110"/>
      <c r="F49" s="110"/>
      <c r="G49" s="107"/>
      <c r="H49" s="107"/>
      <c r="I49" s="107"/>
      <c r="J49" s="107"/>
      <c r="K49" s="111"/>
      <c r="L49" s="112"/>
      <c r="M49" s="110"/>
      <c r="N49" s="110"/>
      <c r="O49" s="110"/>
      <c r="P49" s="110"/>
      <c r="Q49" s="110"/>
      <c r="R49" s="110"/>
      <c r="S49" s="113"/>
      <c r="T49" s="113"/>
      <c r="U49" s="113"/>
      <c r="V49" s="113"/>
      <c r="W49" s="113"/>
      <c r="X49" s="113"/>
      <c r="Y49" s="113"/>
      <c r="Z49" s="114">
        <v>17</v>
      </c>
      <c r="AA49" s="110" t="s">
        <v>8</v>
      </c>
      <c r="AB49" s="115" t="s">
        <v>83</v>
      </c>
    </row>
    <row r="50" spans="1:28" ht="15" customHeight="1">
      <c r="A50" s="105">
        <f t="shared" si="1"/>
        <v>44</v>
      </c>
      <c r="B50" s="16" t="s">
        <v>20</v>
      </c>
      <c r="C50" s="70" t="s">
        <v>10</v>
      </c>
      <c r="D50" s="81"/>
      <c r="E50" s="29"/>
      <c r="F50" s="29"/>
      <c r="G50" s="16"/>
      <c r="H50" s="16"/>
      <c r="I50" s="16"/>
      <c r="J50" s="16"/>
      <c r="K50" s="82"/>
      <c r="L50" s="75"/>
      <c r="M50" s="29">
        <v>1</v>
      </c>
      <c r="N50" s="29">
        <v>10</v>
      </c>
      <c r="O50" s="29">
        <v>11</v>
      </c>
      <c r="P50" s="29">
        <v>1</v>
      </c>
      <c r="Q50" s="29"/>
      <c r="R50" s="29"/>
      <c r="S50" s="57"/>
      <c r="T50" s="57"/>
      <c r="U50" s="57"/>
      <c r="V50" s="57"/>
      <c r="W50" s="57">
        <v>1</v>
      </c>
      <c r="X50" s="57"/>
      <c r="Y50" s="57"/>
      <c r="Z50" s="105">
        <f>SUM(L50:Y50)</f>
        <v>24</v>
      </c>
      <c r="AA50" s="29" t="s">
        <v>11</v>
      </c>
      <c r="AB50" s="17" t="s">
        <v>83</v>
      </c>
    </row>
    <row r="51" spans="1:30" ht="15" customHeight="1">
      <c r="A51" s="18">
        <f t="shared" si="1"/>
        <v>45</v>
      </c>
      <c r="B51" s="11" t="s">
        <v>22</v>
      </c>
      <c r="C51" s="71" t="s">
        <v>111</v>
      </c>
      <c r="D51" s="117" t="s">
        <v>317</v>
      </c>
      <c r="F51" s="22" t="s">
        <v>242</v>
      </c>
      <c r="G51" s="11"/>
      <c r="H51" s="11"/>
      <c r="I51" s="11"/>
      <c r="J51" s="11"/>
      <c r="K51" s="84"/>
      <c r="L51" s="76"/>
      <c r="M51" s="22"/>
      <c r="N51" s="22">
        <f>15-11</f>
        <v>4</v>
      </c>
      <c r="O51" s="137">
        <f>35</f>
        <v>35</v>
      </c>
      <c r="P51" s="22"/>
      <c r="Q51" s="22">
        <v>1</v>
      </c>
      <c r="R51" s="22"/>
      <c r="S51" s="58"/>
      <c r="T51" s="138">
        <v>42</v>
      </c>
      <c r="U51" s="58"/>
      <c r="V51" s="58"/>
      <c r="W51" s="58">
        <v>2</v>
      </c>
      <c r="X51" s="58"/>
      <c r="Y51" s="58"/>
      <c r="Z51" s="132">
        <f>SUM(L51:Y51)</f>
        <v>84</v>
      </c>
      <c r="AA51" s="22" t="s">
        <v>23</v>
      </c>
      <c r="AB51" s="19" t="s">
        <v>592</v>
      </c>
      <c r="AC51" s="118" t="s">
        <v>318</v>
      </c>
      <c r="AD51" s="2" t="s">
        <v>623</v>
      </c>
    </row>
    <row r="52" spans="1:28" ht="15" customHeight="1">
      <c r="A52" s="18">
        <f t="shared" si="1"/>
        <v>46</v>
      </c>
      <c r="B52" s="11" t="s">
        <v>24</v>
      </c>
      <c r="C52" s="71" t="s">
        <v>10</v>
      </c>
      <c r="D52" s="83"/>
      <c r="E52" s="22"/>
      <c r="F52" s="22"/>
      <c r="G52" s="11"/>
      <c r="H52" s="11"/>
      <c r="I52" s="11"/>
      <c r="J52" s="11"/>
      <c r="K52" s="84"/>
      <c r="L52" s="76"/>
      <c r="M52" s="22"/>
      <c r="N52" s="22"/>
      <c r="O52" s="22"/>
      <c r="P52" s="22"/>
      <c r="Q52" s="22"/>
      <c r="R52" s="22"/>
      <c r="S52" s="58"/>
      <c r="T52" s="58"/>
      <c r="U52" s="58"/>
      <c r="V52" s="58"/>
      <c r="W52" s="58"/>
      <c r="X52" s="58"/>
      <c r="Y52" s="58"/>
      <c r="Z52" s="41">
        <v>19</v>
      </c>
      <c r="AA52" s="22" t="s">
        <v>11</v>
      </c>
      <c r="AB52" s="19" t="s">
        <v>83</v>
      </c>
    </row>
    <row r="53" spans="1:28" ht="15" customHeight="1">
      <c r="A53" s="18">
        <f t="shared" si="1"/>
        <v>47</v>
      </c>
      <c r="B53" s="11" t="s">
        <v>44</v>
      </c>
      <c r="C53" s="71" t="s">
        <v>293</v>
      </c>
      <c r="D53" s="83"/>
      <c r="E53" s="22"/>
      <c r="F53" s="22"/>
      <c r="G53" s="11"/>
      <c r="H53" s="11" t="s">
        <v>291</v>
      </c>
      <c r="I53" s="11" t="s">
        <v>292</v>
      </c>
      <c r="J53" s="11" t="s">
        <v>134</v>
      </c>
      <c r="K53" s="84"/>
      <c r="L53" s="76"/>
      <c r="M53" s="22"/>
      <c r="N53" s="22"/>
      <c r="O53" s="22"/>
      <c r="P53" s="22">
        <v>2</v>
      </c>
      <c r="Q53" s="22">
        <v>1</v>
      </c>
      <c r="R53" s="22"/>
      <c r="S53" s="58"/>
      <c r="T53" s="58"/>
      <c r="U53" s="58"/>
      <c r="V53" s="58">
        <v>10</v>
      </c>
      <c r="W53" s="58"/>
      <c r="X53" s="58"/>
      <c r="Y53" s="58"/>
      <c r="Z53" s="18">
        <f>SUM(L53:Y53)</f>
        <v>13</v>
      </c>
      <c r="AA53" s="22" t="s">
        <v>11</v>
      </c>
      <c r="AB53" s="19" t="s">
        <v>83</v>
      </c>
    </row>
    <row r="54" spans="1:28" ht="15" customHeight="1">
      <c r="A54" s="18">
        <f t="shared" si="1"/>
        <v>48</v>
      </c>
      <c r="B54" s="11" t="s">
        <v>43</v>
      </c>
      <c r="C54" s="71" t="s">
        <v>10</v>
      </c>
      <c r="D54" s="83"/>
      <c r="E54" s="22"/>
      <c r="F54" s="22"/>
      <c r="G54" s="11"/>
      <c r="H54" s="11"/>
      <c r="I54" s="11"/>
      <c r="J54" s="11"/>
      <c r="K54" s="84"/>
      <c r="L54" s="76"/>
      <c r="M54" s="22"/>
      <c r="N54" s="22"/>
      <c r="O54" s="22"/>
      <c r="P54" s="22"/>
      <c r="Q54" s="22"/>
      <c r="R54" s="22"/>
      <c r="S54" s="58"/>
      <c r="T54" s="58"/>
      <c r="U54" s="58"/>
      <c r="V54" s="58"/>
      <c r="W54" s="58"/>
      <c r="X54" s="58"/>
      <c r="Y54" s="58"/>
      <c r="Z54" s="41">
        <v>9</v>
      </c>
      <c r="AA54" s="22" t="s">
        <v>11</v>
      </c>
      <c r="AB54" s="19" t="s">
        <v>83</v>
      </c>
    </row>
    <row r="55" spans="1:28" ht="15" customHeight="1">
      <c r="A55" s="18">
        <f t="shared" si="1"/>
        <v>49</v>
      </c>
      <c r="B55" s="11" t="s">
        <v>38</v>
      </c>
      <c r="C55" s="71" t="s">
        <v>10</v>
      </c>
      <c r="D55" s="83"/>
      <c r="E55" s="22"/>
      <c r="F55" s="22"/>
      <c r="G55" s="11"/>
      <c r="H55" s="11"/>
      <c r="I55" s="11"/>
      <c r="J55" s="11"/>
      <c r="K55" s="84"/>
      <c r="L55" s="76"/>
      <c r="M55" s="22"/>
      <c r="N55" s="22"/>
      <c r="O55" s="22"/>
      <c r="P55" s="22"/>
      <c r="Q55" s="22"/>
      <c r="R55" s="22"/>
      <c r="S55" s="58"/>
      <c r="T55" s="58"/>
      <c r="U55" s="58"/>
      <c r="V55" s="58"/>
      <c r="W55" s="58"/>
      <c r="X55" s="58"/>
      <c r="Y55" s="58"/>
      <c r="Z55" s="41">
        <v>13</v>
      </c>
      <c r="AA55" s="22" t="s">
        <v>11</v>
      </c>
      <c r="AB55" s="19" t="s">
        <v>83</v>
      </c>
    </row>
    <row r="56" spans="1:28" ht="15" customHeight="1">
      <c r="A56" s="18">
        <f t="shared" si="1"/>
        <v>50</v>
      </c>
      <c r="B56" s="11" t="s">
        <v>39</v>
      </c>
      <c r="C56" s="71" t="s">
        <v>10</v>
      </c>
      <c r="D56" s="83"/>
      <c r="E56" s="22"/>
      <c r="F56" s="22"/>
      <c r="G56" s="11"/>
      <c r="H56" s="11"/>
      <c r="I56" s="11"/>
      <c r="J56" s="11"/>
      <c r="K56" s="84"/>
      <c r="L56" s="76"/>
      <c r="M56" s="22"/>
      <c r="N56" s="22"/>
      <c r="O56" s="22"/>
      <c r="P56" s="22"/>
      <c r="Q56" s="22"/>
      <c r="R56" s="22"/>
      <c r="S56" s="58"/>
      <c r="T56" s="58"/>
      <c r="U56" s="58"/>
      <c r="V56" s="58"/>
      <c r="W56" s="58"/>
      <c r="X56" s="58"/>
      <c r="Y56" s="58"/>
      <c r="Z56" s="41">
        <v>12</v>
      </c>
      <c r="AA56" s="22" t="s">
        <v>11</v>
      </c>
      <c r="AB56" s="19" t="s">
        <v>83</v>
      </c>
    </row>
    <row r="57" spans="1:28" ht="15" customHeight="1">
      <c r="A57" s="18">
        <f t="shared" si="1"/>
        <v>51</v>
      </c>
      <c r="B57" s="11" t="s">
        <v>40</v>
      </c>
      <c r="C57" s="71" t="s">
        <v>10</v>
      </c>
      <c r="D57" s="83"/>
      <c r="E57" s="22"/>
      <c r="F57" s="22"/>
      <c r="G57" s="11"/>
      <c r="H57" s="11"/>
      <c r="I57" s="11"/>
      <c r="J57" s="11"/>
      <c r="K57" s="84"/>
      <c r="L57" s="76"/>
      <c r="M57" s="22"/>
      <c r="N57" s="22"/>
      <c r="O57" s="22"/>
      <c r="P57" s="22"/>
      <c r="Q57" s="22"/>
      <c r="R57" s="22"/>
      <c r="S57" s="58"/>
      <c r="T57" s="58"/>
      <c r="U57" s="58"/>
      <c r="V57" s="58"/>
      <c r="W57" s="58"/>
      <c r="X57" s="58"/>
      <c r="Y57" s="58"/>
      <c r="Z57" s="41">
        <v>8</v>
      </c>
      <c r="AA57" s="22" t="s">
        <v>11</v>
      </c>
      <c r="AB57" s="19" t="s">
        <v>83</v>
      </c>
    </row>
    <row r="58" spans="1:28" ht="15" customHeight="1">
      <c r="A58" s="18">
        <f t="shared" si="1"/>
        <v>52</v>
      </c>
      <c r="B58" s="11" t="s">
        <v>41</v>
      </c>
      <c r="C58" s="71" t="s">
        <v>10</v>
      </c>
      <c r="D58" s="83"/>
      <c r="E58" s="22"/>
      <c r="F58" s="22"/>
      <c r="G58" s="11"/>
      <c r="H58" s="11"/>
      <c r="I58" s="11"/>
      <c r="J58" s="11"/>
      <c r="K58" s="84"/>
      <c r="L58" s="76"/>
      <c r="M58" s="22"/>
      <c r="N58" s="22"/>
      <c r="O58" s="22"/>
      <c r="P58" s="22"/>
      <c r="Q58" s="22"/>
      <c r="R58" s="22"/>
      <c r="S58" s="58"/>
      <c r="T58" s="58"/>
      <c r="U58" s="58"/>
      <c r="V58" s="58"/>
      <c r="W58" s="58"/>
      <c r="X58" s="58"/>
      <c r="Y58" s="58"/>
      <c r="Z58" s="41">
        <v>12</v>
      </c>
      <c r="AA58" s="22" t="s">
        <v>11</v>
      </c>
      <c r="AB58" s="19" t="s">
        <v>83</v>
      </c>
    </row>
    <row r="59" spans="1:28" ht="15" customHeight="1" thickBot="1">
      <c r="A59" s="106">
        <f t="shared" si="1"/>
        <v>53</v>
      </c>
      <c r="B59" s="107" t="s">
        <v>42</v>
      </c>
      <c r="C59" s="108" t="s">
        <v>10</v>
      </c>
      <c r="D59" s="109"/>
      <c r="E59" s="110"/>
      <c r="F59" s="110"/>
      <c r="G59" s="107"/>
      <c r="H59" s="107"/>
      <c r="I59" s="107"/>
      <c r="J59" s="107"/>
      <c r="K59" s="111"/>
      <c r="L59" s="112"/>
      <c r="M59" s="110"/>
      <c r="N59" s="110"/>
      <c r="O59" s="110"/>
      <c r="P59" s="110"/>
      <c r="Q59" s="110"/>
      <c r="R59" s="110"/>
      <c r="S59" s="113"/>
      <c r="T59" s="113"/>
      <c r="U59" s="113"/>
      <c r="V59" s="113"/>
      <c r="W59" s="113"/>
      <c r="X59" s="113"/>
      <c r="Y59" s="113"/>
      <c r="Z59" s="114">
        <v>12</v>
      </c>
      <c r="AA59" s="110" t="s">
        <v>11</v>
      </c>
      <c r="AB59" s="115" t="s">
        <v>83</v>
      </c>
    </row>
    <row r="60" spans="1:28" ht="15" customHeight="1">
      <c r="A60" s="95"/>
      <c r="B60" s="96"/>
      <c r="C60" s="97"/>
      <c r="D60" s="98"/>
      <c r="E60" s="99"/>
      <c r="F60" s="99"/>
      <c r="G60" s="96"/>
      <c r="H60" s="96"/>
      <c r="I60" s="96"/>
      <c r="J60" s="96"/>
      <c r="K60" s="100"/>
      <c r="L60" s="101"/>
      <c r="M60" s="99"/>
      <c r="N60" s="99"/>
      <c r="O60" s="99"/>
      <c r="P60" s="99"/>
      <c r="Q60" s="99"/>
      <c r="R60" s="99"/>
      <c r="S60" s="102"/>
      <c r="T60" s="102"/>
      <c r="U60" s="102"/>
      <c r="V60" s="102"/>
      <c r="W60" s="102"/>
      <c r="X60" s="102"/>
      <c r="Y60" s="102"/>
      <c r="Z60" s="103"/>
      <c r="AA60" s="99"/>
      <c r="AB60" s="104"/>
    </row>
    <row r="61" spans="1:28" ht="15" customHeight="1">
      <c r="A61" s="45">
        <f>A59+1</f>
        <v>54</v>
      </c>
      <c r="B61" s="46" t="s">
        <v>246</v>
      </c>
      <c r="C61" s="72" t="s">
        <v>247</v>
      </c>
      <c r="D61" s="85"/>
      <c r="E61" s="48">
        <v>1.5</v>
      </c>
      <c r="F61" s="48" t="s">
        <v>248</v>
      </c>
      <c r="G61" s="46" t="s">
        <v>249</v>
      </c>
      <c r="H61" s="46" t="s">
        <v>139</v>
      </c>
      <c r="I61" s="46" t="s">
        <v>139</v>
      </c>
      <c r="J61" s="46" t="s">
        <v>250</v>
      </c>
      <c r="K61" s="86"/>
      <c r="L61" s="77"/>
      <c r="M61" s="48"/>
      <c r="N61" s="48"/>
      <c r="O61" s="48"/>
      <c r="P61" s="48"/>
      <c r="Q61" s="48">
        <v>7</v>
      </c>
      <c r="R61" s="48"/>
      <c r="S61" s="59"/>
      <c r="T61" s="59"/>
      <c r="U61" s="59"/>
      <c r="V61" s="59"/>
      <c r="W61" s="59"/>
      <c r="X61" s="59"/>
      <c r="Y61" s="59"/>
      <c r="Z61" s="45">
        <f>SUM(L61:Y61)</f>
        <v>7</v>
      </c>
      <c r="AA61" s="48" t="s">
        <v>23</v>
      </c>
      <c r="AB61" s="49" t="s">
        <v>251</v>
      </c>
    </row>
    <row r="62" spans="1:28" ht="15" customHeight="1">
      <c r="A62" s="45">
        <f t="shared" si="1"/>
        <v>55</v>
      </c>
      <c r="B62" s="46" t="s">
        <v>9</v>
      </c>
      <c r="C62" s="72" t="s">
        <v>81</v>
      </c>
      <c r="D62" s="85"/>
      <c r="E62" s="48"/>
      <c r="F62" s="48"/>
      <c r="G62" s="46"/>
      <c r="H62" s="46"/>
      <c r="I62" s="46"/>
      <c r="J62" s="46"/>
      <c r="K62" s="86"/>
      <c r="L62" s="77"/>
      <c r="M62" s="48"/>
      <c r="N62" s="48"/>
      <c r="O62" s="48"/>
      <c r="P62" s="48">
        <v>9</v>
      </c>
      <c r="Q62" s="48"/>
      <c r="R62" s="48"/>
      <c r="S62" s="59"/>
      <c r="T62" s="59"/>
      <c r="U62" s="59"/>
      <c r="V62" s="59"/>
      <c r="W62" s="59"/>
      <c r="X62" s="59"/>
      <c r="Y62" s="59"/>
      <c r="Z62" s="45">
        <f>SUM(L62:Y62)</f>
        <v>9</v>
      </c>
      <c r="AA62" s="48" t="s">
        <v>23</v>
      </c>
      <c r="AB62" s="49" t="s">
        <v>66</v>
      </c>
    </row>
    <row r="63" spans="1:28" ht="15" customHeight="1">
      <c r="A63" s="45">
        <f t="shared" si="1"/>
        <v>56</v>
      </c>
      <c r="B63" s="46" t="s">
        <v>65</v>
      </c>
      <c r="C63" s="72" t="s">
        <v>77</v>
      </c>
      <c r="D63" s="85"/>
      <c r="E63" s="48"/>
      <c r="F63" s="48"/>
      <c r="G63" s="46"/>
      <c r="H63" s="46"/>
      <c r="I63" s="46"/>
      <c r="J63" s="46"/>
      <c r="K63" s="86"/>
      <c r="L63" s="77"/>
      <c r="M63" s="48"/>
      <c r="N63" s="48"/>
      <c r="O63" s="48"/>
      <c r="P63" s="48"/>
      <c r="Q63" s="48"/>
      <c r="R63" s="48"/>
      <c r="S63" s="59"/>
      <c r="T63" s="59"/>
      <c r="U63" s="59"/>
      <c r="V63" s="59"/>
      <c r="W63" s="59"/>
      <c r="X63" s="59"/>
      <c r="Y63" s="59"/>
      <c r="Z63" s="47">
        <v>11</v>
      </c>
      <c r="AA63" s="48" t="s">
        <v>11</v>
      </c>
      <c r="AB63" s="49" t="s">
        <v>66</v>
      </c>
    </row>
    <row r="64" spans="1:28" ht="15" customHeight="1">
      <c r="A64" s="45">
        <f t="shared" si="1"/>
        <v>57</v>
      </c>
      <c r="B64" s="46" t="s">
        <v>51</v>
      </c>
      <c r="C64" s="72" t="s">
        <v>255</v>
      </c>
      <c r="D64" s="85"/>
      <c r="E64" s="48">
        <v>5</v>
      </c>
      <c r="F64" s="48" t="s">
        <v>256</v>
      </c>
      <c r="G64" s="46" t="s">
        <v>249</v>
      </c>
      <c r="H64" s="46" t="s">
        <v>90</v>
      </c>
      <c r="I64" s="46" t="s">
        <v>90</v>
      </c>
      <c r="J64" s="46" t="s">
        <v>257</v>
      </c>
      <c r="K64" s="86"/>
      <c r="L64" s="77"/>
      <c r="M64" s="48"/>
      <c r="N64" s="48"/>
      <c r="O64" s="48"/>
      <c r="P64" s="48"/>
      <c r="Q64" s="48"/>
      <c r="R64" s="48"/>
      <c r="S64" s="59">
        <v>14</v>
      </c>
      <c r="T64" s="59"/>
      <c r="U64" s="59"/>
      <c r="V64" s="59"/>
      <c r="W64" s="59"/>
      <c r="X64" s="59"/>
      <c r="Y64" s="59"/>
      <c r="Z64" s="45">
        <f>SUM(L64:Y64)</f>
        <v>14</v>
      </c>
      <c r="AA64" s="48" t="s">
        <v>23</v>
      </c>
      <c r="AB64" s="49" t="s">
        <v>66</v>
      </c>
    </row>
    <row r="65" spans="1:28" ht="15" customHeight="1">
      <c r="A65" s="45">
        <f t="shared" si="1"/>
        <v>58</v>
      </c>
      <c r="B65" s="46" t="s">
        <v>51</v>
      </c>
      <c r="C65" s="72" t="s">
        <v>10</v>
      </c>
      <c r="D65" s="85"/>
      <c r="E65" s="48" t="s">
        <v>149</v>
      </c>
      <c r="F65" s="48" t="s">
        <v>149</v>
      </c>
      <c r="G65" s="46"/>
      <c r="H65" s="46"/>
      <c r="I65" s="90" t="s">
        <v>264</v>
      </c>
      <c r="J65" s="46" t="s">
        <v>250</v>
      </c>
      <c r="K65" s="86"/>
      <c r="L65" s="77"/>
      <c r="M65" s="48"/>
      <c r="N65" s="48"/>
      <c r="O65" s="48"/>
      <c r="P65" s="48"/>
      <c r="Q65" s="48">
        <v>7</v>
      </c>
      <c r="R65" s="48"/>
      <c r="S65" s="59"/>
      <c r="T65" s="59"/>
      <c r="U65" s="59"/>
      <c r="V65" s="59"/>
      <c r="W65" s="59"/>
      <c r="X65" s="59"/>
      <c r="Y65" s="59"/>
      <c r="Z65" s="45">
        <f>SUM(L65:Y65)</f>
        <v>7</v>
      </c>
      <c r="AA65" s="48" t="s">
        <v>23</v>
      </c>
      <c r="AB65" s="49" t="s">
        <v>66</v>
      </c>
    </row>
    <row r="66" spans="1:28" ht="15" customHeight="1">
      <c r="A66" s="45">
        <f>A63+1</f>
        <v>57</v>
      </c>
      <c r="B66" s="46" t="s">
        <v>52</v>
      </c>
      <c r="C66" s="72" t="s">
        <v>147</v>
      </c>
      <c r="D66" s="85"/>
      <c r="E66" s="48"/>
      <c r="F66" s="48"/>
      <c r="G66" s="46"/>
      <c r="H66" s="46"/>
      <c r="I66" s="46"/>
      <c r="J66" s="46"/>
      <c r="K66" s="86"/>
      <c r="L66" s="77"/>
      <c r="M66" s="48"/>
      <c r="N66" s="48"/>
      <c r="O66" s="48"/>
      <c r="P66" s="48">
        <v>2</v>
      </c>
      <c r="Q66" s="48"/>
      <c r="R66" s="48"/>
      <c r="S66" s="59"/>
      <c r="T66" s="59"/>
      <c r="U66" s="59"/>
      <c r="V66" s="59"/>
      <c r="W66" s="59"/>
      <c r="X66" s="59"/>
      <c r="Y66" s="59"/>
      <c r="Z66" s="45">
        <f>SUM(L66:Y66)</f>
        <v>2</v>
      </c>
      <c r="AA66" s="48" t="s">
        <v>23</v>
      </c>
      <c r="AB66" s="49" t="s">
        <v>66</v>
      </c>
    </row>
    <row r="67" spans="1:28" ht="15" customHeight="1">
      <c r="A67" s="45">
        <f t="shared" si="1"/>
        <v>58</v>
      </c>
      <c r="B67" s="46" t="s">
        <v>30</v>
      </c>
      <c r="C67" s="72" t="s">
        <v>10</v>
      </c>
      <c r="D67" s="85"/>
      <c r="E67" s="48"/>
      <c r="F67" s="48"/>
      <c r="G67" s="46"/>
      <c r="H67" s="46"/>
      <c r="I67" s="46"/>
      <c r="J67" s="46"/>
      <c r="K67" s="86"/>
      <c r="L67" s="77"/>
      <c r="M67" s="48"/>
      <c r="N67" s="48"/>
      <c r="O67" s="48"/>
      <c r="P67" s="48"/>
      <c r="Q67" s="48"/>
      <c r="R67" s="48"/>
      <c r="S67" s="59"/>
      <c r="T67" s="59"/>
      <c r="U67" s="59"/>
      <c r="V67" s="59"/>
      <c r="W67" s="59"/>
      <c r="X67" s="59"/>
      <c r="Y67" s="59"/>
      <c r="Z67" s="45">
        <v>3</v>
      </c>
      <c r="AA67" s="48" t="s">
        <v>23</v>
      </c>
      <c r="AB67" s="49" t="s">
        <v>66</v>
      </c>
    </row>
    <row r="68" spans="1:28" ht="15" customHeight="1">
      <c r="A68" s="45">
        <f t="shared" si="1"/>
        <v>59</v>
      </c>
      <c r="B68" s="46" t="s">
        <v>31</v>
      </c>
      <c r="C68" s="72" t="s">
        <v>10</v>
      </c>
      <c r="D68" s="85"/>
      <c r="E68" s="48"/>
      <c r="F68" s="48"/>
      <c r="G68" s="46"/>
      <c r="H68" s="46"/>
      <c r="I68" s="46"/>
      <c r="J68" s="46"/>
      <c r="K68" s="86"/>
      <c r="L68" s="77"/>
      <c r="M68" s="48"/>
      <c r="N68" s="48"/>
      <c r="O68" s="48"/>
      <c r="P68" s="48"/>
      <c r="Q68" s="48"/>
      <c r="R68" s="48"/>
      <c r="S68" s="59"/>
      <c r="T68" s="59"/>
      <c r="U68" s="59"/>
      <c r="V68" s="59"/>
      <c r="W68" s="59"/>
      <c r="X68" s="59"/>
      <c r="Y68" s="59"/>
      <c r="Z68" s="45">
        <v>5</v>
      </c>
      <c r="AA68" s="48" t="s">
        <v>23</v>
      </c>
      <c r="AB68" s="49" t="s">
        <v>66</v>
      </c>
    </row>
    <row r="69" spans="1:28" ht="15" customHeight="1">
      <c r="A69" s="45">
        <f t="shared" si="1"/>
        <v>60</v>
      </c>
      <c r="B69" s="46" t="s">
        <v>32</v>
      </c>
      <c r="C69" s="72" t="s">
        <v>61</v>
      </c>
      <c r="D69" s="85"/>
      <c r="E69" s="48"/>
      <c r="F69" s="48"/>
      <c r="G69" s="46"/>
      <c r="H69" s="46"/>
      <c r="I69" s="46"/>
      <c r="J69" s="46"/>
      <c r="K69" s="86"/>
      <c r="L69" s="77"/>
      <c r="M69" s="48"/>
      <c r="N69" s="48"/>
      <c r="O69" s="48"/>
      <c r="P69" s="48"/>
      <c r="Q69" s="48"/>
      <c r="R69" s="48"/>
      <c r="S69" s="59"/>
      <c r="T69" s="59"/>
      <c r="U69" s="59"/>
      <c r="V69" s="59"/>
      <c r="W69" s="59"/>
      <c r="X69" s="59"/>
      <c r="Y69" s="59"/>
      <c r="Z69" s="45">
        <v>5</v>
      </c>
      <c r="AA69" s="48" t="s">
        <v>23</v>
      </c>
      <c r="AB69" s="49" t="s">
        <v>66</v>
      </c>
    </row>
    <row r="70" spans="1:28" ht="15" customHeight="1">
      <c r="A70" s="45">
        <f t="shared" si="1"/>
        <v>61</v>
      </c>
      <c r="B70" s="46" t="s">
        <v>184</v>
      </c>
      <c r="C70" s="72" t="s">
        <v>187</v>
      </c>
      <c r="D70" s="85"/>
      <c r="E70" s="48"/>
      <c r="F70" s="48"/>
      <c r="G70" s="46"/>
      <c r="H70" s="46"/>
      <c r="I70" s="46"/>
      <c r="J70" s="46"/>
      <c r="K70" s="86"/>
      <c r="L70" s="77"/>
      <c r="M70" s="48"/>
      <c r="N70" s="48"/>
      <c r="O70" s="48"/>
      <c r="P70" s="48">
        <v>5</v>
      </c>
      <c r="Q70" s="48"/>
      <c r="R70" s="48"/>
      <c r="S70" s="59"/>
      <c r="T70" s="59"/>
      <c r="U70" s="59"/>
      <c r="V70" s="59"/>
      <c r="W70" s="59"/>
      <c r="X70" s="59"/>
      <c r="Y70" s="59"/>
      <c r="Z70" s="45">
        <v>5</v>
      </c>
      <c r="AA70" s="48" t="s">
        <v>23</v>
      </c>
      <c r="AB70" s="49" t="s">
        <v>66</v>
      </c>
    </row>
    <row r="71" spans="1:28" ht="15" customHeight="1">
      <c r="A71" s="45">
        <f t="shared" si="1"/>
        <v>62</v>
      </c>
      <c r="B71" s="46" t="s">
        <v>78</v>
      </c>
      <c r="C71" s="72" t="s">
        <v>79</v>
      </c>
      <c r="D71" s="85"/>
      <c r="E71" s="48"/>
      <c r="F71" s="48"/>
      <c r="G71" s="46"/>
      <c r="H71" s="46"/>
      <c r="I71" s="46"/>
      <c r="J71" s="46"/>
      <c r="K71" s="86"/>
      <c r="L71" s="77"/>
      <c r="M71" s="48"/>
      <c r="N71" s="48"/>
      <c r="O71" s="48"/>
      <c r="P71" s="48"/>
      <c r="Q71" s="48"/>
      <c r="R71" s="48"/>
      <c r="S71" s="59"/>
      <c r="T71" s="59"/>
      <c r="U71" s="59"/>
      <c r="V71" s="59"/>
      <c r="W71" s="59"/>
      <c r="X71" s="59"/>
      <c r="Y71" s="59"/>
      <c r="Z71" s="47">
        <v>11</v>
      </c>
      <c r="AA71" s="48" t="s">
        <v>23</v>
      </c>
      <c r="AB71" s="49" t="s">
        <v>66</v>
      </c>
    </row>
    <row r="72" spans="1:28" ht="15" customHeight="1">
      <c r="A72" s="45">
        <f t="shared" si="1"/>
        <v>63</v>
      </c>
      <c r="B72" s="46" t="s">
        <v>33</v>
      </c>
      <c r="C72" s="72" t="s">
        <v>137</v>
      </c>
      <c r="D72" s="85"/>
      <c r="E72" s="48"/>
      <c r="F72" s="48"/>
      <c r="G72" s="46"/>
      <c r="H72" s="46"/>
      <c r="I72" s="46"/>
      <c r="J72" s="46"/>
      <c r="K72" s="86"/>
      <c r="L72" s="77"/>
      <c r="M72" s="48"/>
      <c r="N72" s="48"/>
      <c r="O72" s="48"/>
      <c r="P72" s="48"/>
      <c r="Q72" s="48"/>
      <c r="R72" s="48">
        <v>11</v>
      </c>
      <c r="S72" s="59"/>
      <c r="T72" s="59"/>
      <c r="U72" s="59"/>
      <c r="V72" s="59"/>
      <c r="W72" s="59"/>
      <c r="X72" s="59"/>
      <c r="Y72" s="59"/>
      <c r="Z72" s="45">
        <f>SUM(L72:Y72)</f>
        <v>11</v>
      </c>
      <c r="AA72" s="48" t="s">
        <v>23</v>
      </c>
      <c r="AB72" s="49" t="s">
        <v>66</v>
      </c>
    </row>
    <row r="73" spans="1:28" ht="15" customHeight="1">
      <c r="A73" s="45">
        <f t="shared" si="1"/>
        <v>64</v>
      </c>
      <c r="B73" s="46" t="s">
        <v>34</v>
      </c>
      <c r="C73" s="72" t="s">
        <v>102</v>
      </c>
      <c r="D73" s="85"/>
      <c r="E73" s="48"/>
      <c r="F73" s="48"/>
      <c r="G73" s="46"/>
      <c r="H73" s="46"/>
      <c r="I73" s="46"/>
      <c r="J73" s="46"/>
      <c r="K73" s="86"/>
      <c r="L73" s="77"/>
      <c r="M73" s="48"/>
      <c r="N73" s="48"/>
      <c r="O73" s="48"/>
      <c r="P73" s="48"/>
      <c r="Q73" s="48"/>
      <c r="R73" s="48"/>
      <c r="S73" s="59"/>
      <c r="T73" s="59">
        <v>11</v>
      </c>
      <c r="U73" s="59"/>
      <c r="V73" s="59"/>
      <c r="W73" s="59"/>
      <c r="X73" s="59"/>
      <c r="Y73" s="59"/>
      <c r="Z73" s="45">
        <f>SUM(L73:Y73)</f>
        <v>11</v>
      </c>
      <c r="AA73" s="48" t="s">
        <v>23</v>
      </c>
      <c r="AB73" s="49" t="s">
        <v>66</v>
      </c>
    </row>
    <row r="74" spans="1:28" ht="15" customHeight="1">
      <c r="A74" s="45">
        <f t="shared" si="1"/>
        <v>65</v>
      </c>
      <c r="B74" s="46" t="s">
        <v>34</v>
      </c>
      <c r="C74" s="72" t="s">
        <v>109</v>
      </c>
      <c r="D74" s="85"/>
      <c r="E74" s="48"/>
      <c r="F74" s="48"/>
      <c r="G74" s="46"/>
      <c r="H74" s="46"/>
      <c r="I74" s="46"/>
      <c r="J74" s="46"/>
      <c r="K74" s="86"/>
      <c r="L74" s="77"/>
      <c r="M74" s="48"/>
      <c r="N74" s="48"/>
      <c r="O74" s="48"/>
      <c r="P74" s="48"/>
      <c r="Q74" s="48">
        <v>14</v>
      </c>
      <c r="R74" s="48"/>
      <c r="S74" s="59"/>
      <c r="T74" s="59"/>
      <c r="U74" s="59"/>
      <c r="V74" s="59"/>
      <c r="W74" s="59"/>
      <c r="X74" s="59"/>
      <c r="Y74" s="59"/>
      <c r="Z74" s="45">
        <f>SUM(L74:Y74)</f>
        <v>14</v>
      </c>
      <c r="AA74" s="48" t="s">
        <v>23</v>
      </c>
      <c r="AB74" s="49" t="s">
        <v>66</v>
      </c>
    </row>
    <row r="75" spans="1:28" ht="15" customHeight="1">
      <c r="A75" s="45">
        <f t="shared" si="1"/>
        <v>66</v>
      </c>
      <c r="B75" s="46" t="s">
        <v>36</v>
      </c>
      <c r="C75" s="72" t="s">
        <v>284</v>
      </c>
      <c r="D75" s="85"/>
      <c r="E75" s="48">
        <v>7</v>
      </c>
      <c r="F75" s="48" t="s">
        <v>229</v>
      </c>
      <c r="G75" s="46" t="s">
        <v>285</v>
      </c>
      <c r="H75" s="46" t="s">
        <v>231</v>
      </c>
      <c r="I75" s="46" t="s">
        <v>232</v>
      </c>
      <c r="J75" s="46" t="s">
        <v>280</v>
      </c>
      <c r="K75" s="86"/>
      <c r="L75" s="77"/>
      <c r="M75" s="48"/>
      <c r="N75" s="48"/>
      <c r="O75" s="48"/>
      <c r="P75" s="48"/>
      <c r="Q75" s="48"/>
      <c r="R75" s="48"/>
      <c r="S75" s="59"/>
      <c r="T75" s="59">
        <v>22</v>
      </c>
      <c r="U75" s="59"/>
      <c r="V75" s="59"/>
      <c r="W75" s="59"/>
      <c r="X75" s="59"/>
      <c r="Y75" s="59"/>
      <c r="Z75" s="45">
        <f>SUM(L75:Y75)</f>
        <v>22</v>
      </c>
      <c r="AA75" s="48" t="s">
        <v>23</v>
      </c>
      <c r="AB75" s="49" t="s">
        <v>66</v>
      </c>
    </row>
    <row r="76" spans="1:28" ht="15" customHeight="1">
      <c r="A76" s="45">
        <f t="shared" si="1"/>
        <v>67</v>
      </c>
      <c r="B76" s="46" t="s">
        <v>617</v>
      </c>
      <c r="C76" s="72" t="s">
        <v>113</v>
      </c>
      <c r="D76" s="85"/>
      <c r="E76" s="48"/>
      <c r="F76" s="48"/>
      <c r="G76" s="46"/>
      <c r="H76" s="46"/>
      <c r="I76" s="46"/>
      <c r="J76" s="46"/>
      <c r="K76" s="86"/>
      <c r="L76" s="77"/>
      <c r="M76" s="48"/>
      <c r="N76" s="48"/>
      <c r="O76" s="48"/>
      <c r="P76" s="48"/>
      <c r="Q76" s="48"/>
      <c r="R76" s="48"/>
      <c r="S76" s="59"/>
      <c r="T76" s="59"/>
      <c r="U76" s="59"/>
      <c r="V76" s="59"/>
      <c r="W76" s="59"/>
      <c r="X76" s="59">
        <v>11</v>
      </c>
      <c r="Y76" s="59"/>
      <c r="Z76" s="45">
        <f>16+11</f>
        <v>27</v>
      </c>
      <c r="AA76" s="48" t="s">
        <v>23</v>
      </c>
      <c r="AB76" s="49" t="s">
        <v>66</v>
      </c>
    </row>
    <row r="77" spans="1:28" ht="15" customHeight="1">
      <c r="A77" s="45">
        <f>A76+1</f>
        <v>68</v>
      </c>
      <c r="B77" s="46" t="s">
        <v>110</v>
      </c>
      <c r="C77" s="72" t="s">
        <v>111</v>
      </c>
      <c r="D77" s="85"/>
      <c r="E77" s="48"/>
      <c r="F77" s="48"/>
      <c r="G77" s="46"/>
      <c r="H77" s="46"/>
      <c r="I77" s="46"/>
      <c r="J77" s="46"/>
      <c r="K77" s="86"/>
      <c r="L77" s="77"/>
      <c r="M77" s="48"/>
      <c r="N77" s="48"/>
      <c r="O77" s="48"/>
      <c r="P77" s="48"/>
      <c r="Q77" s="48"/>
      <c r="R77" s="48"/>
      <c r="S77" s="59"/>
      <c r="T77" s="59"/>
      <c r="U77" s="59"/>
      <c r="V77" s="59"/>
      <c r="W77" s="59"/>
      <c r="X77" s="59"/>
      <c r="Y77" s="59"/>
      <c r="Z77" s="45">
        <v>30</v>
      </c>
      <c r="AA77" s="48" t="s">
        <v>23</v>
      </c>
      <c r="AB77" s="49" t="s">
        <v>66</v>
      </c>
    </row>
    <row r="78" spans="1:28" ht="15" customHeight="1">
      <c r="A78" s="45">
        <f>A77+1</f>
        <v>69</v>
      </c>
      <c r="B78" s="46" t="s">
        <v>220</v>
      </c>
      <c r="C78" s="72" t="s">
        <v>221</v>
      </c>
      <c r="D78" s="85"/>
      <c r="E78" s="48">
        <v>6</v>
      </c>
      <c r="F78" s="48" t="s">
        <v>229</v>
      </c>
      <c r="G78" s="46" t="s">
        <v>230</v>
      </c>
      <c r="H78" s="46" t="s">
        <v>231</v>
      </c>
      <c r="I78" s="46" t="s">
        <v>232</v>
      </c>
      <c r="J78" s="46" t="s">
        <v>233</v>
      </c>
      <c r="K78" s="86"/>
      <c r="L78" s="77"/>
      <c r="M78" s="48"/>
      <c r="N78" s="48"/>
      <c r="O78" s="48"/>
      <c r="P78" s="48"/>
      <c r="Q78" s="48"/>
      <c r="R78" s="48"/>
      <c r="S78" s="59"/>
      <c r="T78" s="59">
        <v>15</v>
      </c>
      <c r="U78" s="59"/>
      <c r="V78" s="59"/>
      <c r="W78" s="59"/>
      <c r="X78" s="59"/>
      <c r="Y78" s="59"/>
      <c r="Z78" s="45">
        <f aca="true" t="shared" si="2" ref="Z78:Z83">SUM(L78:Y78)</f>
        <v>15</v>
      </c>
      <c r="AA78" s="48" t="s">
        <v>23</v>
      </c>
      <c r="AB78" s="49" t="s">
        <v>66</v>
      </c>
    </row>
    <row r="79" spans="1:28" ht="15" customHeight="1">
      <c r="A79" s="45">
        <f>A78+1</f>
        <v>70</v>
      </c>
      <c r="B79" s="46" t="s">
        <v>234</v>
      </c>
      <c r="C79" s="72" t="s">
        <v>235</v>
      </c>
      <c r="D79" s="85"/>
      <c r="E79" s="48">
        <v>12</v>
      </c>
      <c r="F79" s="48" t="s">
        <v>236</v>
      </c>
      <c r="G79" s="46" t="s">
        <v>230</v>
      </c>
      <c r="H79" s="46" t="s">
        <v>231</v>
      </c>
      <c r="I79" s="46" t="s">
        <v>232</v>
      </c>
      <c r="J79" s="46" t="s">
        <v>233</v>
      </c>
      <c r="K79" s="86"/>
      <c r="L79" s="77"/>
      <c r="M79" s="48"/>
      <c r="N79" s="48"/>
      <c r="O79" s="48"/>
      <c r="P79" s="48"/>
      <c r="Q79" s="48"/>
      <c r="R79" s="48"/>
      <c r="S79" s="59"/>
      <c r="T79" s="59">
        <v>24</v>
      </c>
      <c r="U79" s="59"/>
      <c r="V79" s="59"/>
      <c r="W79" s="59"/>
      <c r="X79" s="59"/>
      <c r="Y79" s="59"/>
      <c r="Z79" s="45">
        <f t="shared" si="2"/>
        <v>24</v>
      </c>
      <c r="AA79" s="48" t="s">
        <v>23</v>
      </c>
      <c r="AB79" s="49" t="s">
        <v>66</v>
      </c>
    </row>
    <row r="80" spans="1:28" ht="15" customHeight="1">
      <c r="A80" s="45">
        <f>A79+1</f>
        <v>71</v>
      </c>
      <c r="B80" s="46" t="s">
        <v>240</v>
      </c>
      <c r="C80" s="72" t="s">
        <v>241</v>
      </c>
      <c r="D80" s="85"/>
      <c r="E80" s="48">
        <v>10</v>
      </c>
      <c r="F80" s="48" t="s">
        <v>242</v>
      </c>
      <c r="G80" s="46" t="s">
        <v>230</v>
      </c>
      <c r="H80" s="46" t="s">
        <v>231</v>
      </c>
      <c r="I80" s="46" t="s">
        <v>232</v>
      </c>
      <c r="J80" s="46" t="s">
        <v>233</v>
      </c>
      <c r="K80" s="86"/>
      <c r="L80" s="77"/>
      <c r="M80" s="48"/>
      <c r="N80" s="48"/>
      <c r="O80" s="48"/>
      <c r="P80" s="48"/>
      <c r="Q80" s="48"/>
      <c r="R80" s="48"/>
      <c r="S80" s="59"/>
      <c r="T80" s="59">
        <v>34</v>
      </c>
      <c r="U80" s="59"/>
      <c r="V80" s="59"/>
      <c r="W80" s="59"/>
      <c r="X80" s="59"/>
      <c r="Y80" s="59"/>
      <c r="Z80" s="45">
        <f t="shared" si="2"/>
        <v>34</v>
      </c>
      <c r="AA80" s="48" t="s">
        <v>23</v>
      </c>
      <c r="AB80" s="49" t="s">
        <v>66</v>
      </c>
    </row>
    <row r="81" spans="1:28" ht="15" customHeight="1">
      <c r="A81" s="45">
        <f>A80+1</f>
        <v>72</v>
      </c>
      <c r="B81" s="46" t="s">
        <v>268</v>
      </c>
      <c r="C81" s="72" t="s">
        <v>267</v>
      </c>
      <c r="D81" s="85"/>
      <c r="E81" s="48">
        <v>6</v>
      </c>
      <c r="F81" s="48" t="s">
        <v>229</v>
      </c>
      <c r="G81" s="46" t="s">
        <v>230</v>
      </c>
      <c r="H81" s="46" t="s">
        <v>232</v>
      </c>
      <c r="I81" s="90" t="s">
        <v>269</v>
      </c>
      <c r="J81" s="46" t="s">
        <v>134</v>
      </c>
      <c r="K81" s="86"/>
      <c r="L81" s="77"/>
      <c r="M81" s="48"/>
      <c r="N81" s="48"/>
      <c r="O81" s="48"/>
      <c r="P81" s="48"/>
      <c r="Q81" s="48">
        <v>8</v>
      </c>
      <c r="R81" s="48"/>
      <c r="S81" s="59"/>
      <c r="T81" s="59"/>
      <c r="U81" s="59"/>
      <c r="V81" s="59"/>
      <c r="W81" s="59"/>
      <c r="X81" s="59"/>
      <c r="Y81" s="59"/>
      <c r="Z81" s="45">
        <f t="shared" si="2"/>
        <v>8</v>
      </c>
      <c r="AA81" s="48" t="s">
        <v>23</v>
      </c>
      <c r="AB81" s="49" t="s">
        <v>66</v>
      </c>
    </row>
    <row r="82" spans="1:28" ht="15" customHeight="1">
      <c r="A82" s="45">
        <f>A80+1</f>
        <v>72</v>
      </c>
      <c r="B82" s="46" t="s">
        <v>203</v>
      </c>
      <c r="C82" s="72" t="s">
        <v>204</v>
      </c>
      <c r="D82" s="85"/>
      <c r="E82" s="48"/>
      <c r="F82" s="48"/>
      <c r="G82" s="46"/>
      <c r="H82" s="46"/>
      <c r="I82" s="46"/>
      <c r="J82" s="46"/>
      <c r="K82" s="86"/>
      <c r="L82" s="77"/>
      <c r="M82" s="48"/>
      <c r="N82" s="48"/>
      <c r="O82" s="48"/>
      <c r="P82" s="48"/>
      <c r="Q82" s="48">
        <v>5</v>
      </c>
      <c r="R82" s="48"/>
      <c r="S82" s="59"/>
      <c r="T82" s="59"/>
      <c r="U82" s="59"/>
      <c r="V82" s="59"/>
      <c r="W82" s="59"/>
      <c r="X82" s="59"/>
      <c r="Y82" s="59"/>
      <c r="Z82" s="45">
        <f t="shared" si="2"/>
        <v>5</v>
      </c>
      <c r="AA82" s="48" t="s">
        <v>23</v>
      </c>
      <c r="AB82" s="49" t="s">
        <v>66</v>
      </c>
    </row>
    <row r="83" spans="1:28" ht="15" customHeight="1">
      <c r="A83" s="45">
        <f aca="true" t="shared" si="3" ref="A83:A99">A82+1</f>
        <v>73</v>
      </c>
      <c r="B83" s="46" t="s">
        <v>194</v>
      </c>
      <c r="C83" s="72" t="s">
        <v>195</v>
      </c>
      <c r="D83" s="85"/>
      <c r="E83" s="48"/>
      <c r="F83" s="48"/>
      <c r="G83" s="46"/>
      <c r="H83" s="46"/>
      <c r="I83" s="46"/>
      <c r="J83" s="46"/>
      <c r="K83" s="86"/>
      <c r="L83" s="77"/>
      <c r="M83" s="48"/>
      <c r="N83" s="48"/>
      <c r="O83" s="48">
        <v>9</v>
      </c>
      <c r="P83" s="48"/>
      <c r="Q83" s="48"/>
      <c r="R83" s="48"/>
      <c r="S83" s="59"/>
      <c r="T83" s="59"/>
      <c r="U83" s="59"/>
      <c r="V83" s="59"/>
      <c r="W83" s="59"/>
      <c r="X83" s="59"/>
      <c r="Y83" s="59"/>
      <c r="Z83" s="45">
        <f t="shared" si="2"/>
        <v>9</v>
      </c>
      <c r="AA83" s="48" t="s">
        <v>23</v>
      </c>
      <c r="AB83" s="49" t="s">
        <v>66</v>
      </c>
    </row>
    <row r="84" spans="1:28" ht="15" customHeight="1">
      <c r="A84" s="45">
        <f t="shared" si="3"/>
        <v>74</v>
      </c>
      <c r="B84" s="46" t="s">
        <v>591</v>
      </c>
      <c r="C84" s="72" t="s">
        <v>77</v>
      </c>
      <c r="D84" s="85"/>
      <c r="E84" s="48"/>
      <c r="F84" s="48"/>
      <c r="G84" s="46"/>
      <c r="H84" s="46"/>
      <c r="I84" s="46"/>
      <c r="J84" s="46"/>
      <c r="K84" s="86"/>
      <c r="L84" s="77"/>
      <c r="M84" s="48"/>
      <c r="N84" s="48"/>
      <c r="O84" s="48">
        <v>1</v>
      </c>
      <c r="P84" s="48"/>
      <c r="Q84" s="48"/>
      <c r="R84" s="48"/>
      <c r="S84" s="59"/>
      <c r="T84" s="59"/>
      <c r="U84" s="59"/>
      <c r="V84" s="59"/>
      <c r="W84" s="59"/>
      <c r="X84" s="59"/>
      <c r="Y84" s="59"/>
      <c r="Z84" s="47">
        <f>17+1</f>
        <v>18</v>
      </c>
      <c r="AA84" s="48" t="s">
        <v>11</v>
      </c>
      <c r="AB84" s="49" t="s">
        <v>66</v>
      </c>
    </row>
    <row r="85" spans="1:28" ht="15" customHeight="1">
      <c r="A85" s="45">
        <f t="shared" si="3"/>
        <v>75</v>
      </c>
      <c r="B85" s="50" t="s">
        <v>310</v>
      </c>
      <c r="C85" s="73" t="s">
        <v>77</v>
      </c>
      <c r="D85" s="87"/>
      <c r="E85" s="52"/>
      <c r="F85" s="52"/>
      <c r="G85" s="50"/>
      <c r="H85" s="50"/>
      <c r="I85" s="140" t="s">
        <v>610</v>
      </c>
      <c r="J85" s="50" t="s">
        <v>280</v>
      </c>
      <c r="K85" s="88"/>
      <c r="L85" s="78"/>
      <c r="M85" s="52"/>
      <c r="N85" s="52"/>
      <c r="O85" s="52"/>
      <c r="P85" s="52"/>
      <c r="Q85" s="52"/>
      <c r="R85" s="52"/>
      <c r="S85" s="60"/>
      <c r="T85" s="60"/>
      <c r="U85" s="60"/>
      <c r="V85" s="60"/>
      <c r="W85" s="60"/>
      <c r="X85" s="60">
        <v>8</v>
      </c>
      <c r="Y85" s="60"/>
      <c r="Z85" s="51">
        <f>13+8</f>
        <v>21</v>
      </c>
      <c r="AA85" s="52" t="s">
        <v>11</v>
      </c>
      <c r="AB85" s="53" t="s">
        <v>66</v>
      </c>
    </row>
    <row r="86" spans="1:28" ht="15" customHeight="1">
      <c r="A86" s="45">
        <f t="shared" si="3"/>
        <v>76</v>
      </c>
      <c r="B86" s="50" t="s">
        <v>311</v>
      </c>
      <c r="C86" s="72" t="s">
        <v>77</v>
      </c>
      <c r="D86" s="87"/>
      <c r="E86" s="52"/>
      <c r="F86" s="52"/>
      <c r="G86" s="50"/>
      <c r="H86" s="50"/>
      <c r="I86" s="50"/>
      <c r="J86" s="50"/>
      <c r="K86" s="88"/>
      <c r="L86" s="78"/>
      <c r="M86" s="52"/>
      <c r="N86" s="52"/>
      <c r="O86" s="52"/>
      <c r="P86" s="52"/>
      <c r="Q86" s="52"/>
      <c r="R86" s="52"/>
      <c r="S86" s="60"/>
      <c r="T86" s="60"/>
      <c r="U86" s="60"/>
      <c r="V86" s="60"/>
      <c r="W86" s="60"/>
      <c r="X86" s="60"/>
      <c r="Y86" s="60"/>
      <c r="Z86" s="51">
        <v>12</v>
      </c>
      <c r="AA86" s="52" t="s">
        <v>11</v>
      </c>
      <c r="AB86" s="53" t="s">
        <v>66</v>
      </c>
    </row>
    <row r="87" spans="1:28" ht="15" customHeight="1">
      <c r="A87" s="45">
        <f t="shared" si="3"/>
        <v>77</v>
      </c>
      <c r="B87" s="50" t="s">
        <v>98</v>
      </c>
      <c r="C87" s="72" t="s">
        <v>99</v>
      </c>
      <c r="D87" s="87"/>
      <c r="E87" s="52"/>
      <c r="F87" s="52"/>
      <c r="G87" s="50"/>
      <c r="H87" s="50"/>
      <c r="I87" s="50"/>
      <c r="J87" s="50"/>
      <c r="K87" s="88"/>
      <c r="L87" s="78"/>
      <c r="M87" s="52"/>
      <c r="N87" s="52"/>
      <c r="O87" s="52"/>
      <c r="P87" s="52"/>
      <c r="Q87" s="52">
        <v>7</v>
      </c>
      <c r="R87" s="52"/>
      <c r="S87" s="60"/>
      <c r="T87" s="60"/>
      <c r="U87" s="60"/>
      <c r="V87" s="60"/>
      <c r="W87" s="60"/>
      <c r="X87" s="60"/>
      <c r="Y87" s="60"/>
      <c r="Z87" s="54">
        <f aca="true" t="shared" si="4" ref="Z87:Z92">SUM(L87:Y87)</f>
        <v>7</v>
      </c>
      <c r="AA87" s="52" t="s">
        <v>23</v>
      </c>
      <c r="AB87" s="53" t="s">
        <v>66</v>
      </c>
    </row>
    <row r="88" spans="1:28" ht="15" customHeight="1">
      <c r="A88" s="45">
        <f t="shared" si="3"/>
        <v>78</v>
      </c>
      <c r="B88" s="50" t="s">
        <v>98</v>
      </c>
      <c r="C88" s="72" t="s">
        <v>100</v>
      </c>
      <c r="D88" s="87"/>
      <c r="E88" s="52"/>
      <c r="F88" s="52"/>
      <c r="G88" s="50"/>
      <c r="H88" s="50"/>
      <c r="I88" s="50"/>
      <c r="J88" s="50"/>
      <c r="K88" s="88"/>
      <c r="L88" s="78"/>
      <c r="M88" s="52"/>
      <c r="N88" s="52"/>
      <c r="O88" s="52"/>
      <c r="P88" s="52"/>
      <c r="Q88" s="52">
        <v>5</v>
      </c>
      <c r="R88" s="52"/>
      <c r="S88" s="60"/>
      <c r="T88" s="60"/>
      <c r="U88" s="60"/>
      <c r="V88" s="60"/>
      <c r="W88" s="60"/>
      <c r="X88" s="60"/>
      <c r="Y88" s="60"/>
      <c r="Z88" s="54">
        <f t="shared" si="4"/>
        <v>5</v>
      </c>
      <c r="AA88" s="52" t="s">
        <v>23</v>
      </c>
      <c r="AB88" s="53" t="s">
        <v>66</v>
      </c>
    </row>
    <row r="89" spans="1:28" ht="15" customHeight="1">
      <c r="A89" s="45">
        <f t="shared" si="3"/>
        <v>79</v>
      </c>
      <c r="B89" s="50" t="s">
        <v>56</v>
      </c>
      <c r="C89" s="72" t="s">
        <v>178</v>
      </c>
      <c r="D89" s="87"/>
      <c r="E89" s="52"/>
      <c r="F89" s="52"/>
      <c r="G89" s="50"/>
      <c r="H89" s="50"/>
      <c r="I89" s="50"/>
      <c r="J89" s="50"/>
      <c r="K89" s="88"/>
      <c r="L89" s="78"/>
      <c r="M89" s="52"/>
      <c r="N89" s="52"/>
      <c r="O89" s="52"/>
      <c r="P89" s="52">
        <v>11</v>
      </c>
      <c r="Q89" s="52"/>
      <c r="R89" s="52"/>
      <c r="S89" s="60"/>
      <c r="T89" s="60"/>
      <c r="U89" s="60"/>
      <c r="V89" s="60"/>
      <c r="W89" s="60"/>
      <c r="X89" s="60"/>
      <c r="Y89" s="60"/>
      <c r="Z89" s="54">
        <f t="shared" si="4"/>
        <v>11</v>
      </c>
      <c r="AA89" s="52" t="s">
        <v>23</v>
      </c>
      <c r="AB89" s="53" t="s">
        <v>66</v>
      </c>
    </row>
    <row r="90" spans="1:28" ht="15" customHeight="1">
      <c r="A90" s="45">
        <f t="shared" si="3"/>
        <v>80</v>
      </c>
      <c r="B90" s="50" t="s">
        <v>213</v>
      </c>
      <c r="C90" s="73" t="s">
        <v>10</v>
      </c>
      <c r="D90" s="87"/>
      <c r="E90" s="52"/>
      <c r="F90" s="52"/>
      <c r="G90" s="50"/>
      <c r="H90" s="50"/>
      <c r="I90" s="50"/>
      <c r="J90" s="50"/>
      <c r="K90" s="88"/>
      <c r="L90" s="78"/>
      <c r="M90" s="52"/>
      <c r="N90" s="52"/>
      <c r="O90" s="52"/>
      <c r="P90" s="52">
        <v>8</v>
      </c>
      <c r="Q90" s="52"/>
      <c r="R90" s="52"/>
      <c r="S90" s="60"/>
      <c r="T90" s="60"/>
      <c r="U90" s="60"/>
      <c r="V90" s="60"/>
      <c r="W90" s="60"/>
      <c r="X90" s="60"/>
      <c r="Y90" s="60"/>
      <c r="Z90" s="54">
        <f t="shared" si="4"/>
        <v>8</v>
      </c>
      <c r="AA90" s="52" t="s">
        <v>23</v>
      </c>
      <c r="AB90" s="53" t="s">
        <v>66</v>
      </c>
    </row>
    <row r="91" spans="1:28" ht="15" customHeight="1">
      <c r="A91" s="45">
        <f t="shared" si="3"/>
        <v>81</v>
      </c>
      <c r="B91" s="50" t="s">
        <v>162</v>
      </c>
      <c r="C91" s="72" t="s">
        <v>77</v>
      </c>
      <c r="D91" s="87"/>
      <c r="E91" s="52"/>
      <c r="F91" s="52"/>
      <c r="G91" s="50"/>
      <c r="H91" s="50"/>
      <c r="I91" s="50"/>
      <c r="J91" s="50"/>
      <c r="K91" s="88"/>
      <c r="L91" s="78"/>
      <c r="M91" s="52"/>
      <c r="N91" s="52"/>
      <c r="O91" s="52"/>
      <c r="P91" s="52">
        <v>7</v>
      </c>
      <c r="Q91" s="52"/>
      <c r="R91" s="52"/>
      <c r="S91" s="60"/>
      <c r="T91" s="60"/>
      <c r="U91" s="60"/>
      <c r="V91" s="60"/>
      <c r="W91" s="60"/>
      <c r="X91" s="60"/>
      <c r="Y91" s="60"/>
      <c r="Z91" s="54">
        <f t="shared" si="4"/>
        <v>7</v>
      </c>
      <c r="AA91" s="52" t="s">
        <v>11</v>
      </c>
      <c r="AB91" s="53" t="s">
        <v>66</v>
      </c>
    </row>
    <row r="92" spans="1:28" ht="15" customHeight="1">
      <c r="A92" s="45">
        <f t="shared" si="3"/>
        <v>82</v>
      </c>
      <c r="B92" s="50" t="s">
        <v>62</v>
      </c>
      <c r="C92" s="72" t="s">
        <v>67</v>
      </c>
      <c r="D92" s="87"/>
      <c r="E92" s="52"/>
      <c r="F92" s="52"/>
      <c r="G92" s="50"/>
      <c r="H92" s="50"/>
      <c r="I92" s="50"/>
      <c r="J92" s="50"/>
      <c r="K92" s="88"/>
      <c r="L92" s="78"/>
      <c r="M92" s="52"/>
      <c r="N92" s="52"/>
      <c r="O92" s="52"/>
      <c r="P92" s="52">
        <v>7</v>
      </c>
      <c r="Q92" s="52"/>
      <c r="R92" s="52"/>
      <c r="S92" s="60"/>
      <c r="T92" s="60"/>
      <c r="U92" s="60"/>
      <c r="V92" s="60"/>
      <c r="W92" s="60"/>
      <c r="X92" s="60"/>
      <c r="Y92" s="60"/>
      <c r="Z92" s="54">
        <f t="shared" si="4"/>
        <v>7</v>
      </c>
      <c r="AA92" s="52" t="s">
        <v>23</v>
      </c>
      <c r="AB92" s="53" t="s">
        <v>66</v>
      </c>
    </row>
    <row r="93" spans="1:28" s="3" customFormat="1" ht="15" customHeight="1">
      <c r="A93" s="45">
        <f t="shared" si="3"/>
        <v>83</v>
      </c>
      <c r="B93" s="50" t="s">
        <v>68</v>
      </c>
      <c r="C93" s="72" t="s">
        <v>69</v>
      </c>
      <c r="D93" s="87"/>
      <c r="E93" s="52"/>
      <c r="F93" s="52"/>
      <c r="G93" s="50"/>
      <c r="H93" s="50"/>
      <c r="I93" s="50"/>
      <c r="J93" s="50"/>
      <c r="K93" s="88"/>
      <c r="L93" s="78"/>
      <c r="M93" s="52"/>
      <c r="N93" s="52"/>
      <c r="O93" s="52"/>
      <c r="P93" s="52"/>
      <c r="Q93" s="52"/>
      <c r="R93" s="52"/>
      <c r="S93" s="60"/>
      <c r="T93" s="60"/>
      <c r="U93" s="60"/>
      <c r="V93" s="60"/>
      <c r="W93" s="60"/>
      <c r="X93" s="60"/>
      <c r="Y93" s="60"/>
      <c r="Z93" s="51">
        <v>14</v>
      </c>
      <c r="AA93" s="52" t="s">
        <v>23</v>
      </c>
      <c r="AB93" s="53" t="s">
        <v>66</v>
      </c>
    </row>
    <row r="94" spans="1:28" ht="15" customHeight="1">
      <c r="A94" s="45">
        <f t="shared" si="3"/>
        <v>84</v>
      </c>
      <c r="B94" s="50" t="s">
        <v>24</v>
      </c>
      <c r="C94" s="72" t="s">
        <v>82</v>
      </c>
      <c r="D94" s="87"/>
      <c r="E94" s="52"/>
      <c r="F94" s="52"/>
      <c r="G94" s="50"/>
      <c r="H94" s="50"/>
      <c r="I94" s="50"/>
      <c r="J94" s="50"/>
      <c r="K94" s="88"/>
      <c r="L94" s="78"/>
      <c r="M94" s="52"/>
      <c r="N94" s="52"/>
      <c r="O94" s="52"/>
      <c r="P94" s="52">
        <v>7</v>
      </c>
      <c r="Q94" s="52"/>
      <c r="R94" s="52"/>
      <c r="S94" s="60"/>
      <c r="T94" s="60"/>
      <c r="U94" s="60"/>
      <c r="V94" s="60"/>
      <c r="W94" s="60"/>
      <c r="X94" s="60"/>
      <c r="Y94" s="60"/>
      <c r="Z94" s="54">
        <f>SUM(L94:Y94)</f>
        <v>7</v>
      </c>
      <c r="AA94" s="52" t="s">
        <v>23</v>
      </c>
      <c r="AB94" s="53" t="s">
        <v>66</v>
      </c>
    </row>
    <row r="95" spans="1:28" ht="15" customHeight="1">
      <c r="A95" s="45">
        <f t="shared" si="3"/>
        <v>85</v>
      </c>
      <c r="B95" s="50" t="s">
        <v>24</v>
      </c>
      <c r="C95" s="72" t="s">
        <v>10</v>
      </c>
      <c r="D95" s="87"/>
      <c r="E95" s="52"/>
      <c r="F95" s="52"/>
      <c r="G95" s="50"/>
      <c r="H95" s="50"/>
      <c r="I95" s="50"/>
      <c r="J95" s="50"/>
      <c r="K95" s="88"/>
      <c r="L95" s="78"/>
      <c r="M95" s="52"/>
      <c r="N95" s="52"/>
      <c r="O95" s="52"/>
      <c r="P95" s="52">
        <v>5</v>
      </c>
      <c r="Q95" s="52"/>
      <c r="R95" s="52"/>
      <c r="S95" s="60"/>
      <c r="T95" s="60"/>
      <c r="U95" s="60"/>
      <c r="V95" s="60"/>
      <c r="W95" s="60"/>
      <c r="X95" s="60"/>
      <c r="Y95" s="60"/>
      <c r="Z95" s="54">
        <f>SUM(L95:Y95)</f>
        <v>5</v>
      </c>
      <c r="AA95" s="52" t="s">
        <v>23</v>
      </c>
      <c r="AB95" s="53" t="s">
        <v>66</v>
      </c>
    </row>
    <row r="96" spans="1:28" ht="15" customHeight="1">
      <c r="A96" s="45">
        <f t="shared" si="3"/>
        <v>86</v>
      </c>
      <c r="B96" s="50" t="s">
        <v>75</v>
      </c>
      <c r="C96" s="72" t="s">
        <v>76</v>
      </c>
      <c r="D96" s="87"/>
      <c r="E96" s="52"/>
      <c r="F96" s="52"/>
      <c r="G96" s="50"/>
      <c r="H96" s="50"/>
      <c r="I96" s="50"/>
      <c r="J96" s="50"/>
      <c r="K96" s="88"/>
      <c r="L96" s="78"/>
      <c r="M96" s="52"/>
      <c r="N96" s="52"/>
      <c r="O96" s="52"/>
      <c r="P96" s="52"/>
      <c r="Q96" s="52"/>
      <c r="R96" s="52"/>
      <c r="S96" s="60"/>
      <c r="T96" s="60"/>
      <c r="U96" s="60"/>
      <c r="V96" s="60"/>
      <c r="W96" s="60"/>
      <c r="X96" s="60"/>
      <c r="Y96" s="60"/>
      <c r="Z96" s="51">
        <v>11</v>
      </c>
      <c r="AA96" s="52" t="s">
        <v>23</v>
      </c>
      <c r="AB96" s="53" t="s">
        <v>66</v>
      </c>
    </row>
    <row r="97" spans="1:28" ht="15" customHeight="1">
      <c r="A97" s="45">
        <f t="shared" si="3"/>
        <v>87</v>
      </c>
      <c r="B97" s="50" t="s">
        <v>80</v>
      </c>
      <c r="C97" s="73" t="s">
        <v>146</v>
      </c>
      <c r="D97" s="87"/>
      <c r="E97" s="52"/>
      <c r="F97" s="52"/>
      <c r="G97" s="50"/>
      <c r="H97" s="50"/>
      <c r="I97" s="50"/>
      <c r="J97" s="50"/>
      <c r="K97" s="88"/>
      <c r="L97" s="78"/>
      <c r="M97" s="52"/>
      <c r="N97" s="52"/>
      <c r="O97" s="52"/>
      <c r="P97" s="52">
        <v>8</v>
      </c>
      <c r="Q97" s="52"/>
      <c r="R97" s="52"/>
      <c r="S97" s="60"/>
      <c r="T97" s="60"/>
      <c r="U97" s="60"/>
      <c r="V97" s="60"/>
      <c r="W97" s="60"/>
      <c r="X97" s="60"/>
      <c r="Y97" s="60"/>
      <c r="Z97" s="54">
        <f aca="true" t="shared" si="5" ref="Z97:Z103">SUM(L97:Y97)</f>
        <v>8</v>
      </c>
      <c r="AA97" s="52" t="s">
        <v>23</v>
      </c>
      <c r="AB97" s="53" t="s">
        <v>66</v>
      </c>
    </row>
    <row r="98" spans="1:29" ht="15" customHeight="1">
      <c r="A98" s="54">
        <v>88</v>
      </c>
      <c r="B98" s="50" t="s">
        <v>296</v>
      </c>
      <c r="C98" s="73" t="s">
        <v>297</v>
      </c>
      <c r="D98" s="87"/>
      <c r="E98" s="52"/>
      <c r="F98" s="52"/>
      <c r="G98" s="50"/>
      <c r="H98" s="50" t="s">
        <v>298</v>
      </c>
      <c r="I98" s="50" t="s">
        <v>299</v>
      </c>
      <c r="J98" s="50" t="s">
        <v>300</v>
      </c>
      <c r="K98" s="88"/>
      <c r="L98" s="78"/>
      <c r="M98" s="52"/>
      <c r="N98" s="52"/>
      <c r="O98" s="52"/>
      <c r="P98" s="52"/>
      <c r="Q98" s="52"/>
      <c r="R98" s="52"/>
      <c r="S98" s="60"/>
      <c r="T98" s="60">
        <v>14</v>
      </c>
      <c r="U98" s="60"/>
      <c r="V98" s="60"/>
      <c r="W98" s="60"/>
      <c r="X98" s="60"/>
      <c r="Y98" s="60"/>
      <c r="Z98" s="54">
        <f t="shared" si="5"/>
        <v>14</v>
      </c>
      <c r="AA98" s="52" t="s">
        <v>23</v>
      </c>
      <c r="AB98" s="53" t="s">
        <v>66</v>
      </c>
      <c r="AC98" s="2" t="s">
        <v>301</v>
      </c>
    </row>
    <row r="99" spans="1:29" ht="15" customHeight="1">
      <c r="A99" s="48">
        <f t="shared" si="3"/>
        <v>89</v>
      </c>
      <c r="B99" s="46" t="s">
        <v>304</v>
      </c>
      <c r="C99" s="73" t="s">
        <v>303</v>
      </c>
      <c r="D99" s="46"/>
      <c r="E99" s="48" t="s">
        <v>309</v>
      </c>
      <c r="F99" s="48" t="s">
        <v>308</v>
      </c>
      <c r="G99" s="46"/>
      <c r="H99" s="46" t="s">
        <v>305</v>
      </c>
      <c r="I99" s="46" t="s">
        <v>306</v>
      </c>
      <c r="J99" s="46" t="s">
        <v>307</v>
      </c>
      <c r="K99" s="46"/>
      <c r="L99" s="48"/>
      <c r="M99" s="48"/>
      <c r="N99" s="48"/>
      <c r="O99" s="48"/>
      <c r="P99" s="48">
        <v>15</v>
      </c>
      <c r="Q99" s="48"/>
      <c r="R99" s="48"/>
      <c r="S99" s="48"/>
      <c r="T99" s="48"/>
      <c r="U99" s="48"/>
      <c r="V99" s="48"/>
      <c r="W99" s="48"/>
      <c r="X99" s="48"/>
      <c r="Y99" s="48"/>
      <c r="Z99" s="48">
        <f t="shared" si="5"/>
        <v>15</v>
      </c>
      <c r="AA99" s="48" t="s">
        <v>23</v>
      </c>
      <c r="AB99" s="48" t="s">
        <v>66</v>
      </c>
      <c r="AC99" s="2" t="s">
        <v>302</v>
      </c>
    </row>
    <row r="100" spans="1:29" ht="15" customHeight="1">
      <c r="A100" s="48">
        <v>90</v>
      </c>
      <c r="B100" s="46" t="s">
        <v>593</v>
      </c>
      <c r="C100" s="46" t="s">
        <v>594</v>
      </c>
      <c r="D100" s="46"/>
      <c r="E100" s="48" t="s">
        <v>595</v>
      </c>
      <c r="F100" s="48" t="s">
        <v>596</v>
      </c>
      <c r="G100" s="46"/>
      <c r="H100" s="46" t="s">
        <v>305</v>
      </c>
      <c r="I100" s="46" t="s">
        <v>306</v>
      </c>
      <c r="J100" s="46" t="s">
        <v>597</v>
      </c>
      <c r="K100" s="46"/>
      <c r="L100" s="48"/>
      <c r="M100" s="48"/>
      <c r="N100" s="48"/>
      <c r="O100" s="48"/>
      <c r="P100" s="48"/>
      <c r="Q100" s="48">
        <v>6</v>
      </c>
      <c r="R100" s="48"/>
      <c r="S100" s="48"/>
      <c r="T100" s="48"/>
      <c r="U100" s="48"/>
      <c r="V100" s="48"/>
      <c r="W100" s="48"/>
      <c r="X100" s="48"/>
      <c r="Y100" s="48"/>
      <c r="Z100" s="48">
        <f t="shared" si="5"/>
        <v>6</v>
      </c>
      <c r="AA100" s="48" t="s">
        <v>23</v>
      </c>
      <c r="AB100" s="48" t="s">
        <v>66</v>
      </c>
      <c r="AC100" s="2" t="s">
        <v>590</v>
      </c>
    </row>
    <row r="101" spans="1:29" ht="15" customHeight="1">
      <c r="A101" s="48">
        <v>91</v>
      </c>
      <c r="B101" s="46" t="s">
        <v>312</v>
      </c>
      <c r="C101" s="46" t="s">
        <v>313</v>
      </c>
      <c r="D101" s="46"/>
      <c r="E101" s="48" t="s">
        <v>314</v>
      </c>
      <c r="F101" s="48" t="s">
        <v>315</v>
      </c>
      <c r="G101" s="46"/>
      <c r="H101" s="46" t="s">
        <v>305</v>
      </c>
      <c r="I101" s="46" t="s">
        <v>306</v>
      </c>
      <c r="J101" s="46" t="s">
        <v>300</v>
      </c>
      <c r="K101" s="46"/>
      <c r="L101" s="48"/>
      <c r="M101" s="48"/>
      <c r="N101" s="48"/>
      <c r="O101" s="48"/>
      <c r="P101" s="48">
        <v>22</v>
      </c>
      <c r="Q101" s="48"/>
      <c r="R101" s="48"/>
      <c r="S101" s="48"/>
      <c r="T101" s="48"/>
      <c r="U101" s="48"/>
      <c r="V101" s="48"/>
      <c r="W101" s="48"/>
      <c r="X101" s="48"/>
      <c r="Y101" s="48"/>
      <c r="Z101" s="48">
        <f t="shared" si="5"/>
        <v>22</v>
      </c>
      <c r="AA101" s="48" t="s">
        <v>23</v>
      </c>
      <c r="AB101" s="48" t="s">
        <v>66</v>
      </c>
      <c r="AC101" s="2" t="s">
        <v>316</v>
      </c>
    </row>
    <row r="102" spans="1:29" ht="15" customHeight="1">
      <c r="A102" s="48">
        <v>92</v>
      </c>
      <c r="B102" s="46" t="s">
        <v>603</v>
      </c>
      <c r="C102" s="46" t="s">
        <v>605</v>
      </c>
      <c r="D102" s="46"/>
      <c r="E102" s="48" t="s">
        <v>600</v>
      </c>
      <c r="F102" s="48" t="s">
        <v>308</v>
      </c>
      <c r="G102" s="46"/>
      <c r="H102" s="46" t="s">
        <v>305</v>
      </c>
      <c r="I102" s="46" t="s">
        <v>306</v>
      </c>
      <c r="J102" s="46" t="s">
        <v>300</v>
      </c>
      <c r="K102" s="46"/>
      <c r="L102" s="48"/>
      <c r="M102" s="48"/>
      <c r="N102" s="48"/>
      <c r="O102" s="48"/>
      <c r="P102" s="48"/>
      <c r="Q102" s="48"/>
      <c r="R102" s="48"/>
      <c r="S102" s="48"/>
      <c r="T102" s="48">
        <v>8</v>
      </c>
      <c r="U102" s="48"/>
      <c r="V102" s="48"/>
      <c r="W102" s="48"/>
      <c r="X102" s="48"/>
      <c r="Y102" s="48"/>
      <c r="Z102" s="48">
        <f t="shared" si="5"/>
        <v>8</v>
      </c>
      <c r="AA102" s="48" t="s">
        <v>601</v>
      </c>
      <c r="AB102" s="48" t="s">
        <v>66</v>
      </c>
      <c r="AC102" s="2" t="s">
        <v>602</v>
      </c>
    </row>
    <row r="103" spans="1:29" ht="15" customHeight="1">
      <c r="A103" s="48">
        <v>93</v>
      </c>
      <c r="B103" s="46" t="s">
        <v>607</v>
      </c>
      <c r="C103" s="46" t="s">
        <v>604</v>
      </c>
      <c r="D103" s="46"/>
      <c r="E103" s="48" t="s">
        <v>600</v>
      </c>
      <c r="F103" s="48" t="s">
        <v>308</v>
      </c>
      <c r="G103" s="46"/>
      <c r="H103" s="46" t="s">
        <v>606</v>
      </c>
      <c r="I103" s="46" t="s">
        <v>306</v>
      </c>
      <c r="J103" s="46" t="s">
        <v>300</v>
      </c>
      <c r="K103" s="46"/>
      <c r="L103" s="46"/>
      <c r="M103" s="46"/>
      <c r="N103" s="46"/>
      <c r="O103" s="46"/>
      <c r="P103" s="46"/>
      <c r="Q103" s="46"/>
      <c r="R103" s="46"/>
      <c r="S103" s="46"/>
      <c r="T103" s="46">
        <v>20</v>
      </c>
      <c r="U103" s="46"/>
      <c r="V103" s="46"/>
      <c r="W103" s="46"/>
      <c r="X103" s="46"/>
      <c r="Y103" s="46"/>
      <c r="Z103" s="48">
        <f t="shared" si="5"/>
        <v>20</v>
      </c>
      <c r="AA103" s="48" t="s">
        <v>601</v>
      </c>
      <c r="AB103" s="48" t="s">
        <v>66</v>
      </c>
      <c r="AC103" s="2" t="s">
        <v>602</v>
      </c>
    </row>
    <row r="104" spans="1:29" ht="15" customHeight="1">
      <c r="A104" s="48">
        <v>94</v>
      </c>
      <c r="B104" s="11" t="s">
        <v>611</v>
      </c>
      <c r="C104" s="11" t="s">
        <v>612</v>
      </c>
      <c r="D104" s="11"/>
      <c r="E104" s="22">
        <v>2</v>
      </c>
      <c r="F104" s="22" t="s">
        <v>613</v>
      </c>
      <c r="G104" s="11"/>
      <c r="H104" s="11" t="s">
        <v>139</v>
      </c>
      <c r="I104" s="11" t="s">
        <v>306</v>
      </c>
      <c r="J104" s="11" t="s">
        <v>614</v>
      </c>
      <c r="K104" s="11"/>
      <c r="L104" s="11"/>
      <c r="M104" s="11"/>
      <c r="N104" s="11"/>
      <c r="O104" s="11"/>
      <c r="P104" s="11"/>
      <c r="Q104" s="11"/>
      <c r="R104" s="11"/>
      <c r="S104" s="11"/>
      <c r="T104" s="11">
        <v>3</v>
      </c>
      <c r="U104" s="11"/>
      <c r="V104" s="11"/>
      <c r="W104" s="11"/>
      <c r="X104" s="11"/>
      <c r="Y104" s="11"/>
      <c r="Z104" s="22">
        <v>3</v>
      </c>
      <c r="AA104" s="141" t="s">
        <v>11</v>
      </c>
      <c r="AB104" s="22" t="s">
        <v>615</v>
      </c>
      <c r="AC104" s="2" t="s">
        <v>616</v>
      </c>
    </row>
    <row r="105" spans="1:28" ht="18.75" customHeight="1" thickBot="1">
      <c r="A105" s="20"/>
      <c r="B105" s="21" t="s">
        <v>608</v>
      </c>
      <c r="C105" s="21"/>
      <c r="D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116">
        <f>SUM(Z7:Z103)</f>
        <v>1310</v>
      </c>
      <c r="AA105" s="20"/>
      <c r="AB105" s="20"/>
    </row>
    <row r="106" spans="1:28" ht="15" customHeight="1">
      <c r="A106" s="157" t="s">
        <v>598</v>
      </c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</row>
    <row r="107" spans="1:28" ht="15" customHeight="1">
      <c r="A107" s="2"/>
      <c r="B107" s="3"/>
      <c r="AA107" s="4"/>
      <c r="AB107" s="2"/>
    </row>
    <row r="108" spans="1:28" ht="15" customHeight="1">
      <c r="A108" s="2"/>
      <c r="B108" s="9" t="s">
        <v>71</v>
      </c>
      <c r="AA108" s="9" t="s">
        <v>72</v>
      </c>
      <c r="AB108" s="2"/>
    </row>
    <row r="109" spans="1:28" ht="39.75" customHeight="1">
      <c r="A109" s="2"/>
      <c r="AB109" s="2"/>
    </row>
    <row r="110" spans="1:28" ht="12.75">
      <c r="A110" s="2"/>
      <c r="B110" s="3" t="s">
        <v>73</v>
      </c>
      <c r="AA110" s="4" t="s">
        <v>73</v>
      </c>
      <c r="AB110" s="2"/>
    </row>
    <row r="111" spans="1:28" ht="39.75" customHeight="1">
      <c r="A111" s="2"/>
      <c r="AB111" s="2"/>
    </row>
    <row r="112" spans="1:28" ht="12.75">
      <c r="A112" s="2"/>
      <c r="B112" s="3" t="s">
        <v>74</v>
      </c>
      <c r="AA112" s="4"/>
      <c r="AB112" s="2"/>
    </row>
    <row r="113" spans="1:28" ht="39.75" customHeight="1">
      <c r="A113" s="2"/>
      <c r="AB113" s="2"/>
    </row>
    <row r="114" spans="1:28" ht="12.75">
      <c r="A114" s="2"/>
      <c r="B114" s="139" t="s">
        <v>599</v>
      </c>
      <c r="AA114" s="4"/>
      <c r="AB114" s="2"/>
    </row>
    <row r="115" spans="2:27" ht="12.75">
      <c r="B115" s="3"/>
      <c r="AA115" s="4"/>
    </row>
    <row r="116" spans="1:2" ht="12.75">
      <c r="A116" s="1"/>
      <c r="B116" s="8"/>
    </row>
    <row r="117" ht="12.75">
      <c r="B117" s="6"/>
    </row>
  </sheetData>
  <sheetProtection/>
  <mergeCells count="3">
    <mergeCell ref="A106:AB106"/>
    <mergeCell ref="A3:AB3"/>
    <mergeCell ref="A4:AB4"/>
  </mergeCells>
  <printOptions/>
  <pageMargins left="0.5905511811023623" right="0.1968503937007874" top="0.6299212598425197" bottom="0.7874015748031497" header="0.35433070866141736" footer="0.5118110236220472"/>
  <pageSetup horizontalDpi="600" verticalDpi="600" orientation="landscape" paperSize="9" scale="85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9"/>
  <sheetViews>
    <sheetView zoomScale="115" zoomScaleNormal="115" zoomScalePageLayoutView="0" workbookViewId="0" topLeftCell="A1">
      <pane ySplit="1" topLeftCell="A47" activePane="bottomLeft" state="frozen"/>
      <selection pane="topLeft" activeCell="A1" sqref="A1"/>
      <selection pane="bottomLeft" activeCell="A74" sqref="A74:IV74"/>
    </sheetView>
  </sheetViews>
  <sheetFormatPr defaultColWidth="9.140625" defaultRowHeight="12.75"/>
  <cols>
    <col min="1" max="1" width="4.7109375" style="25" customWidth="1"/>
    <col min="2" max="2" width="42.140625" style="25" customWidth="1"/>
    <col min="3" max="3" width="15.7109375" style="25" customWidth="1"/>
    <col min="4" max="4" width="10.7109375" style="25" customWidth="1"/>
    <col min="5" max="5" width="13.28125" style="25" customWidth="1"/>
    <col min="6" max="6" width="8.8515625" style="25" customWidth="1"/>
    <col min="7" max="7" width="4.7109375" style="25" customWidth="1"/>
    <col min="8" max="8" width="12.140625" style="25" customWidth="1"/>
    <col min="9" max="9" width="12.7109375" style="25" customWidth="1"/>
    <col min="10" max="10" width="13.140625" style="25" customWidth="1"/>
    <col min="11" max="11" width="7.00390625" style="25" customWidth="1"/>
    <col min="12" max="12" width="19.140625" style="25" customWidth="1"/>
    <col min="13" max="16384" width="9.140625" style="25" customWidth="1"/>
  </cols>
  <sheetData>
    <row r="1" spans="1:12" ht="27" customHeight="1">
      <c r="A1" s="24" t="s">
        <v>1</v>
      </c>
      <c r="B1" s="31" t="s">
        <v>84</v>
      </c>
      <c r="C1" s="31" t="s">
        <v>87</v>
      </c>
      <c r="D1" s="31" t="s">
        <v>88</v>
      </c>
      <c r="E1" s="30" t="s">
        <v>89</v>
      </c>
      <c r="F1" s="31" t="s">
        <v>92</v>
      </c>
      <c r="G1" s="30" t="s">
        <v>281</v>
      </c>
      <c r="H1" s="30" t="s">
        <v>143</v>
      </c>
      <c r="I1" s="30" t="s">
        <v>169</v>
      </c>
      <c r="J1" s="31" t="s">
        <v>145</v>
      </c>
      <c r="K1" s="30" t="s">
        <v>144</v>
      </c>
      <c r="L1" s="31" t="s">
        <v>85</v>
      </c>
    </row>
    <row r="2" spans="1:11" ht="15.75">
      <c r="A2" s="162">
        <v>1999</v>
      </c>
      <c r="B2" s="163"/>
      <c r="C2" s="163"/>
      <c r="D2" s="163"/>
      <c r="E2" s="163"/>
      <c r="F2" s="163"/>
      <c r="G2" s="163"/>
      <c r="H2" s="163"/>
      <c r="I2" s="163"/>
      <c r="J2" s="163"/>
      <c r="K2" s="164"/>
    </row>
    <row r="3" spans="1:13" ht="27" customHeight="1">
      <c r="A3" s="65">
        <v>-1</v>
      </c>
      <c r="B3" s="63" t="s">
        <v>196</v>
      </c>
      <c r="C3" s="64" t="s">
        <v>197</v>
      </c>
      <c r="D3" s="62" t="s">
        <v>198</v>
      </c>
      <c r="E3" s="64" t="s">
        <v>199</v>
      </c>
      <c r="F3" s="62" t="s">
        <v>200</v>
      </c>
      <c r="G3" s="62"/>
      <c r="H3" s="64" t="s">
        <v>201</v>
      </c>
      <c r="I3" s="64">
        <v>761</v>
      </c>
      <c r="J3" s="62" t="s">
        <v>122</v>
      </c>
      <c r="K3" s="64">
        <v>9</v>
      </c>
      <c r="L3" s="62"/>
      <c r="M3" s="30" t="s">
        <v>202</v>
      </c>
    </row>
    <row r="4" spans="1:13" ht="27" customHeight="1">
      <c r="A4" s="24">
        <v>-2</v>
      </c>
      <c r="B4" s="63" t="s">
        <v>205</v>
      </c>
      <c r="C4" s="30" t="s">
        <v>206</v>
      </c>
      <c r="D4" s="31" t="s">
        <v>207</v>
      </c>
      <c r="E4" s="30" t="s">
        <v>208</v>
      </c>
      <c r="F4" s="31" t="s">
        <v>186</v>
      </c>
      <c r="G4" s="31"/>
      <c r="H4" s="30" t="s">
        <v>209</v>
      </c>
      <c r="I4" s="30">
        <v>460</v>
      </c>
      <c r="J4" s="31" t="s">
        <v>94</v>
      </c>
      <c r="K4" s="30">
        <v>5</v>
      </c>
      <c r="L4" s="31"/>
      <c r="M4" s="30" t="s">
        <v>202</v>
      </c>
    </row>
    <row r="5" spans="1:13" ht="27" customHeight="1">
      <c r="A5" s="24"/>
      <c r="B5" s="31"/>
      <c r="C5" s="31"/>
      <c r="D5" s="31"/>
      <c r="E5" s="30"/>
      <c r="F5" s="31"/>
      <c r="G5" s="31"/>
      <c r="H5" s="30"/>
      <c r="I5" s="30"/>
      <c r="J5" s="31"/>
      <c r="K5" s="30"/>
      <c r="L5" s="31"/>
      <c r="M5" s="23"/>
    </row>
    <row r="6" spans="1:13" ht="27" customHeight="1">
      <c r="A6" s="24"/>
      <c r="B6" s="31"/>
      <c r="C6" s="31"/>
      <c r="D6" s="31"/>
      <c r="E6" s="30"/>
      <c r="F6" s="31"/>
      <c r="G6" s="31"/>
      <c r="H6" s="30"/>
      <c r="I6" s="30"/>
      <c r="J6" s="31"/>
      <c r="K6" s="30"/>
      <c r="L6" s="31"/>
      <c r="M6" s="23"/>
    </row>
    <row r="7" spans="1:11" ht="15.75">
      <c r="A7" s="180">
        <v>2002</v>
      </c>
      <c r="B7" s="181"/>
      <c r="C7" s="181"/>
      <c r="D7" s="181"/>
      <c r="E7" s="181"/>
      <c r="F7" s="181"/>
      <c r="G7" s="181"/>
      <c r="H7" s="181"/>
      <c r="I7" s="181"/>
      <c r="J7" s="181"/>
      <c r="K7" s="182"/>
    </row>
    <row r="8" spans="1:13" ht="38.25">
      <c r="A8" s="31">
        <v>-1</v>
      </c>
      <c r="B8" s="32" t="s">
        <v>133</v>
      </c>
      <c r="C8" s="31" t="s">
        <v>30</v>
      </c>
      <c r="D8" s="31"/>
      <c r="E8" s="31" t="s">
        <v>119</v>
      </c>
      <c r="F8" s="32" t="s">
        <v>120</v>
      </c>
      <c r="G8" s="33"/>
      <c r="H8" s="31" t="s">
        <v>134</v>
      </c>
      <c r="I8" s="31"/>
      <c r="J8" s="31"/>
      <c r="K8" s="31" t="s">
        <v>127</v>
      </c>
      <c r="L8" s="31">
        <v>3</v>
      </c>
      <c r="M8" s="32" t="s">
        <v>123</v>
      </c>
    </row>
    <row r="9" spans="1:13" ht="38.25">
      <c r="A9" s="31">
        <v>-2</v>
      </c>
      <c r="B9" s="32" t="s">
        <v>133</v>
      </c>
      <c r="C9" s="31" t="s">
        <v>31</v>
      </c>
      <c r="D9" s="31"/>
      <c r="E9" s="31" t="s">
        <v>119</v>
      </c>
      <c r="F9" s="32" t="s">
        <v>120</v>
      </c>
      <c r="G9" s="33"/>
      <c r="H9" s="31" t="s">
        <v>134</v>
      </c>
      <c r="I9" s="31"/>
      <c r="J9" s="31"/>
      <c r="K9" s="31" t="s">
        <v>127</v>
      </c>
      <c r="L9" s="31">
        <v>5</v>
      </c>
      <c r="M9" s="32" t="s">
        <v>123</v>
      </c>
    </row>
    <row r="10" spans="1:13" ht="12.75">
      <c r="A10" s="31"/>
      <c r="B10" s="32"/>
      <c r="C10" s="31"/>
      <c r="D10" s="31"/>
      <c r="E10" s="31"/>
      <c r="F10" s="33"/>
      <c r="G10" s="33"/>
      <c r="H10" s="31"/>
      <c r="I10" s="31"/>
      <c r="J10" s="31"/>
      <c r="K10" s="31"/>
      <c r="L10" s="31"/>
      <c r="M10" s="32"/>
    </row>
    <row r="11" spans="1:13" ht="12.75">
      <c r="A11" s="24"/>
      <c r="B11" s="24"/>
      <c r="C11" s="24"/>
      <c r="D11" s="24"/>
      <c r="E11" s="24"/>
      <c r="F11" s="30"/>
      <c r="G11" s="30"/>
      <c r="H11" s="24"/>
      <c r="I11" s="24"/>
      <c r="J11" s="24"/>
      <c r="K11" s="24"/>
      <c r="L11" s="24"/>
      <c r="M11" s="24"/>
    </row>
    <row r="12" spans="1:11" ht="15.75">
      <c r="A12" s="162">
        <v>2004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4"/>
    </row>
    <row r="13" spans="1:12" ht="15.75" customHeight="1">
      <c r="A13" s="167">
        <v>-1</v>
      </c>
      <c r="B13" s="169" t="s">
        <v>138</v>
      </c>
      <c r="C13" s="167" t="s">
        <v>80</v>
      </c>
      <c r="D13" s="165" t="s">
        <v>139</v>
      </c>
      <c r="E13" s="165" t="s">
        <v>140</v>
      </c>
      <c r="F13" s="24" t="s">
        <v>141</v>
      </c>
      <c r="G13" s="24"/>
      <c r="H13" s="31" t="s">
        <v>139</v>
      </c>
      <c r="I13" s="31"/>
      <c r="J13" s="167" t="s">
        <v>127</v>
      </c>
      <c r="K13" s="24">
        <v>4</v>
      </c>
      <c r="L13" s="167" t="s">
        <v>123</v>
      </c>
    </row>
    <row r="14" spans="1:12" ht="15.75" customHeight="1">
      <c r="A14" s="168"/>
      <c r="B14" s="170"/>
      <c r="C14" s="168"/>
      <c r="D14" s="166"/>
      <c r="E14" s="166"/>
      <c r="F14" s="24" t="s">
        <v>142</v>
      </c>
      <c r="G14" s="24"/>
      <c r="H14" s="24" t="s">
        <v>90</v>
      </c>
      <c r="I14" s="56"/>
      <c r="J14" s="168"/>
      <c r="K14" s="24">
        <v>4</v>
      </c>
      <c r="L14" s="168"/>
    </row>
    <row r="15" spans="1:12" ht="38.25">
      <c r="A15" s="31">
        <v>-2</v>
      </c>
      <c r="B15" s="26" t="s">
        <v>151</v>
      </c>
      <c r="C15" s="31" t="s">
        <v>80</v>
      </c>
      <c r="D15" s="31" t="s">
        <v>119</v>
      </c>
      <c r="E15" s="30"/>
      <c r="F15" s="31"/>
      <c r="G15" s="31"/>
      <c r="H15" s="31"/>
      <c r="I15" s="31"/>
      <c r="J15" s="31" t="s">
        <v>122</v>
      </c>
      <c r="K15" s="31">
        <v>7</v>
      </c>
      <c r="L15" s="35" t="s">
        <v>152</v>
      </c>
    </row>
    <row r="16" spans="1:12" ht="38.25">
      <c r="A16" s="31">
        <v>-3</v>
      </c>
      <c r="B16" s="26" t="s">
        <v>153</v>
      </c>
      <c r="C16" s="31" t="s">
        <v>17</v>
      </c>
      <c r="D16" s="31" t="s">
        <v>119</v>
      </c>
      <c r="E16" s="30"/>
      <c r="F16" s="31"/>
      <c r="G16" s="31"/>
      <c r="H16" s="31"/>
      <c r="I16" s="31"/>
      <c r="J16" s="31" t="s">
        <v>122</v>
      </c>
      <c r="K16" s="31">
        <v>2</v>
      </c>
      <c r="L16" s="35" t="s">
        <v>152</v>
      </c>
    </row>
    <row r="17" spans="1:12" ht="38.25">
      <c r="A17" s="31">
        <v>-4</v>
      </c>
      <c r="B17" s="26" t="s">
        <v>154</v>
      </c>
      <c r="C17" s="31" t="s">
        <v>29</v>
      </c>
      <c r="D17" s="31" t="s">
        <v>119</v>
      </c>
      <c r="E17" s="30"/>
      <c r="F17" s="31"/>
      <c r="G17" s="31"/>
      <c r="H17" s="31"/>
      <c r="I17" s="31"/>
      <c r="J17" s="31" t="s">
        <v>122</v>
      </c>
      <c r="K17" s="31">
        <v>7</v>
      </c>
      <c r="L17" s="35" t="s">
        <v>152</v>
      </c>
    </row>
    <row r="18" spans="1:12" ht="38.25">
      <c r="A18" s="31">
        <v>-5</v>
      </c>
      <c r="B18" s="26" t="s">
        <v>155</v>
      </c>
      <c r="C18" s="31" t="s">
        <v>29</v>
      </c>
      <c r="D18" s="31" t="s">
        <v>119</v>
      </c>
      <c r="E18" s="30"/>
      <c r="F18" s="31"/>
      <c r="G18" s="31"/>
      <c r="H18" s="31"/>
      <c r="I18" s="31"/>
      <c r="J18" s="31" t="s">
        <v>122</v>
      </c>
      <c r="K18" s="31">
        <v>1</v>
      </c>
      <c r="L18" s="35" t="s">
        <v>152</v>
      </c>
    </row>
    <row r="19" spans="1:12" ht="51">
      <c r="A19" s="31">
        <v>-6</v>
      </c>
      <c r="B19" s="42" t="s">
        <v>156</v>
      </c>
      <c r="C19" s="31" t="s">
        <v>9</v>
      </c>
      <c r="D19" s="31" t="s">
        <v>157</v>
      </c>
      <c r="E19" s="30" t="s">
        <v>158</v>
      </c>
      <c r="F19" s="30" t="s">
        <v>159</v>
      </c>
      <c r="G19" s="30"/>
      <c r="H19" s="31" t="s">
        <v>139</v>
      </c>
      <c r="I19" s="31"/>
      <c r="J19" s="31" t="s">
        <v>127</v>
      </c>
      <c r="K19" s="31">
        <v>9</v>
      </c>
      <c r="L19" s="32" t="s">
        <v>160</v>
      </c>
    </row>
    <row r="20" spans="1:12" ht="12.75">
      <c r="A20" s="31"/>
      <c r="B20" s="42"/>
      <c r="C20" s="31"/>
      <c r="D20" s="31"/>
      <c r="E20" s="30"/>
      <c r="F20" s="30"/>
      <c r="G20" s="30"/>
      <c r="H20" s="31"/>
      <c r="I20" s="31"/>
      <c r="J20" s="31"/>
      <c r="K20" s="31"/>
      <c r="L20" s="32"/>
    </row>
    <row r="21" spans="1:12" ht="12.75">
      <c r="A21" s="31"/>
      <c r="B21" s="42"/>
      <c r="C21" s="31"/>
      <c r="D21" s="31"/>
      <c r="E21" s="30"/>
      <c r="F21" s="30"/>
      <c r="G21" s="30"/>
      <c r="H21" s="31"/>
      <c r="I21" s="31"/>
      <c r="J21" s="31"/>
      <c r="K21" s="31"/>
      <c r="L21" s="32"/>
    </row>
    <row r="22" spans="1:12" ht="12.75">
      <c r="A22" s="31"/>
      <c r="B22" s="42"/>
      <c r="C22" s="31"/>
      <c r="D22" s="31"/>
      <c r="E22" s="30"/>
      <c r="F22" s="30"/>
      <c r="G22" s="30"/>
      <c r="H22" s="31"/>
      <c r="I22" s="31"/>
      <c r="J22" s="31"/>
      <c r="K22" s="31"/>
      <c r="L22" s="32"/>
    </row>
    <row r="23" spans="1:11" ht="15.75">
      <c r="A23" s="162">
        <v>2005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4"/>
    </row>
    <row r="24" spans="1:12" ht="25.5">
      <c r="A24" s="30">
        <v>-1</v>
      </c>
      <c r="B24" s="55" t="s">
        <v>165</v>
      </c>
      <c r="C24" s="31" t="s">
        <v>166</v>
      </c>
      <c r="D24" s="30" t="s">
        <v>167</v>
      </c>
      <c r="E24" s="31" t="s">
        <v>149</v>
      </c>
      <c r="F24" s="30" t="s">
        <v>168</v>
      </c>
      <c r="G24" s="30"/>
      <c r="H24" s="31" t="s">
        <v>90</v>
      </c>
      <c r="I24" s="31">
        <v>338</v>
      </c>
      <c r="J24" s="31" t="s">
        <v>127</v>
      </c>
      <c r="K24" s="31">
        <v>7</v>
      </c>
      <c r="L24" s="32" t="s">
        <v>123</v>
      </c>
    </row>
    <row r="25" spans="1:12" ht="38.25">
      <c r="A25" s="30">
        <v>-2</v>
      </c>
      <c r="B25" s="42" t="s">
        <v>171</v>
      </c>
      <c r="C25" s="31" t="s">
        <v>62</v>
      </c>
      <c r="D25" s="30" t="s">
        <v>167</v>
      </c>
      <c r="E25" s="31" t="s">
        <v>149</v>
      </c>
      <c r="F25" s="30" t="s">
        <v>170</v>
      </c>
      <c r="G25" s="30"/>
      <c r="H25" s="31" t="s">
        <v>90</v>
      </c>
      <c r="I25" s="31">
        <v>98</v>
      </c>
      <c r="J25" s="31" t="s">
        <v>127</v>
      </c>
      <c r="K25" s="31">
        <v>7</v>
      </c>
      <c r="L25" s="32" t="s">
        <v>123</v>
      </c>
    </row>
    <row r="26" spans="1:12" ht="25.5">
      <c r="A26" s="31">
        <v>-3</v>
      </c>
      <c r="B26" s="42" t="s">
        <v>172</v>
      </c>
      <c r="C26" s="31" t="s">
        <v>24</v>
      </c>
      <c r="D26" s="30" t="s">
        <v>173</v>
      </c>
      <c r="E26" s="30" t="s">
        <v>175</v>
      </c>
      <c r="F26" s="30" t="s">
        <v>174</v>
      </c>
      <c r="G26" s="30"/>
      <c r="H26" s="31" t="s">
        <v>90</v>
      </c>
      <c r="I26" s="31">
        <v>328</v>
      </c>
      <c r="J26" s="31" t="s">
        <v>127</v>
      </c>
      <c r="K26" s="31">
        <v>7</v>
      </c>
      <c r="L26" s="32" t="s">
        <v>123</v>
      </c>
    </row>
    <row r="27" spans="1:12" ht="38.25">
      <c r="A27" s="31">
        <v>-4</v>
      </c>
      <c r="B27" s="42" t="s">
        <v>176</v>
      </c>
      <c r="C27" s="31" t="s">
        <v>24</v>
      </c>
      <c r="D27" s="30" t="s">
        <v>149</v>
      </c>
      <c r="E27" s="30" t="s">
        <v>177</v>
      </c>
      <c r="F27" s="30" t="s">
        <v>121</v>
      </c>
      <c r="G27" s="30"/>
      <c r="H27" s="31" t="s">
        <v>139</v>
      </c>
      <c r="I27" s="31">
        <v>190</v>
      </c>
      <c r="J27" s="31" t="s">
        <v>127</v>
      </c>
      <c r="K27" s="31">
        <v>5</v>
      </c>
      <c r="L27" s="32" t="s">
        <v>123</v>
      </c>
    </row>
    <row r="28" spans="1:12" ht="15.7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  <row r="29" spans="1:12" ht="12.75">
      <c r="A29" s="31"/>
      <c r="B29" s="24"/>
      <c r="C29" s="24"/>
      <c r="D29" s="24"/>
      <c r="E29" s="30"/>
      <c r="F29" s="24"/>
      <c r="G29" s="24"/>
      <c r="H29" s="24"/>
      <c r="I29" s="24"/>
      <c r="J29" s="24"/>
      <c r="K29" s="24"/>
      <c r="L29" s="24"/>
    </row>
    <row r="30" spans="1:11" ht="15.75">
      <c r="A30" s="162">
        <v>2006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4"/>
    </row>
    <row r="31" spans="1:12" ht="27" customHeight="1">
      <c r="A31" s="31">
        <v>-1</v>
      </c>
      <c r="B31" s="32" t="s">
        <v>148</v>
      </c>
      <c r="C31" s="31" t="s">
        <v>52</v>
      </c>
      <c r="D31" s="31" t="s">
        <v>149</v>
      </c>
      <c r="E31" s="30" t="s">
        <v>150</v>
      </c>
      <c r="F31" s="31" t="s">
        <v>134</v>
      </c>
      <c r="G31" s="31"/>
      <c r="H31" s="31" t="s">
        <v>139</v>
      </c>
      <c r="I31" s="31"/>
      <c r="J31" s="31" t="s">
        <v>127</v>
      </c>
      <c r="K31" s="31">
        <v>2</v>
      </c>
      <c r="L31" s="32" t="s">
        <v>123</v>
      </c>
    </row>
    <row r="32" spans="1:12" ht="30" customHeight="1">
      <c r="A32" s="31">
        <v>-2</v>
      </c>
      <c r="B32" s="42" t="s">
        <v>179</v>
      </c>
      <c r="C32" s="31" t="s">
        <v>56</v>
      </c>
      <c r="D32" s="31" t="s">
        <v>180</v>
      </c>
      <c r="E32" s="30" t="s">
        <v>181</v>
      </c>
      <c r="F32" s="31" t="s">
        <v>182</v>
      </c>
      <c r="G32" s="31"/>
      <c r="H32" s="31" t="s">
        <v>90</v>
      </c>
      <c r="I32" s="31">
        <v>590</v>
      </c>
      <c r="J32" s="31" t="s">
        <v>127</v>
      </c>
      <c r="K32" s="31">
        <v>11</v>
      </c>
      <c r="L32" s="32" t="s">
        <v>183</v>
      </c>
    </row>
    <row r="33" spans="1:12" ht="30" customHeight="1">
      <c r="A33" s="31"/>
      <c r="B33" s="34"/>
      <c r="C33" s="31"/>
      <c r="D33" s="31"/>
      <c r="E33" s="30"/>
      <c r="F33" s="31"/>
      <c r="G33" s="31"/>
      <c r="H33" s="31"/>
      <c r="I33" s="31"/>
      <c r="J33" s="31"/>
      <c r="K33" s="31"/>
      <c r="L33" s="32"/>
    </row>
    <row r="34" spans="1:256" ht="15.75">
      <c r="A34" s="162">
        <v>2007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4"/>
      <c r="IV34" s="25">
        <f>SUM(A34:IU34)</f>
        <v>2007</v>
      </c>
    </row>
    <row r="35" spans="1:12" ht="30.75" customHeight="1">
      <c r="A35" s="31">
        <v>-1</v>
      </c>
      <c r="B35" s="42" t="s">
        <v>148</v>
      </c>
      <c r="C35" s="31" t="s">
        <v>184</v>
      </c>
      <c r="D35" s="31" t="s">
        <v>139</v>
      </c>
      <c r="E35" s="42" t="s">
        <v>185</v>
      </c>
      <c r="F35" s="31" t="s">
        <v>186</v>
      </c>
      <c r="G35" s="31"/>
      <c r="H35" s="31" t="s">
        <v>139</v>
      </c>
      <c r="I35" s="31">
        <v>267</v>
      </c>
      <c r="J35" s="31" t="s">
        <v>127</v>
      </c>
      <c r="K35" s="31">
        <v>5</v>
      </c>
      <c r="L35" s="32" t="s">
        <v>123</v>
      </c>
    </row>
    <row r="36" spans="1:12" ht="12.75">
      <c r="A36" s="31"/>
      <c r="B36" s="34"/>
      <c r="C36" s="31"/>
      <c r="D36" s="31"/>
      <c r="E36" s="30"/>
      <c r="F36" s="31"/>
      <c r="G36" s="31"/>
      <c r="H36" s="31"/>
      <c r="I36" s="31"/>
      <c r="J36" s="31"/>
      <c r="K36" s="31"/>
      <c r="L36" s="32"/>
    </row>
    <row r="37" spans="1:12" ht="12.75">
      <c r="A37" s="31"/>
      <c r="B37" s="34"/>
      <c r="C37" s="31"/>
      <c r="D37" s="31"/>
      <c r="E37" s="30"/>
      <c r="F37" s="31"/>
      <c r="G37" s="31"/>
      <c r="H37" s="31"/>
      <c r="I37" s="31"/>
      <c r="J37" s="31"/>
      <c r="K37" s="31"/>
      <c r="L37" s="32"/>
    </row>
    <row r="38" spans="1:12" ht="12.75">
      <c r="A38" s="31"/>
      <c r="B38" s="34"/>
      <c r="C38" s="31"/>
      <c r="D38" s="31"/>
      <c r="E38" s="30"/>
      <c r="F38" s="31"/>
      <c r="G38" s="31"/>
      <c r="H38" s="31"/>
      <c r="I38" s="31"/>
      <c r="J38" s="31"/>
      <c r="K38" s="31"/>
      <c r="L38" s="32"/>
    </row>
    <row r="39" spans="1:11" ht="15.75">
      <c r="A39" s="162">
        <v>2009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4"/>
    </row>
    <row r="40" spans="1:11" ht="12.75">
      <c r="A40" s="31">
        <v>1</v>
      </c>
      <c r="B40" s="159" t="s">
        <v>124</v>
      </c>
      <c r="C40" s="160"/>
      <c r="D40" s="160"/>
      <c r="E40" s="160"/>
      <c r="F40" s="160"/>
      <c r="G40" s="160"/>
      <c r="H40" s="160"/>
      <c r="I40" s="160"/>
      <c r="J40" s="160"/>
      <c r="K40" s="161"/>
    </row>
    <row r="41" spans="1:12" ht="25.5">
      <c r="A41" s="31">
        <v>2</v>
      </c>
      <c r="B41" s="42" t="s">
        <v>86</v>
      </c>
      <c r="C41" s="30" t="s">
        <v>190</v>
      </c>
      <c r="D41" s="31" t="s">
        <v>90</v>
      </c>
      <c r="E41" s="30" t="s">
        <v>91</v>
      </c>
      <c r="F41" s="31" t="s">
        <v>93</v>
      </c>
      <c r="G41" s="31"/>
      <c r="H41" s="31"/>
      <c r="I41" s="31"/>
      <c r="J41" s="31" t="s">
        <v>94</v>
      </c>
      <c r="K41" s="61">
        <v>7</v>
      </c>
      <c r="L41" s="27" t="s">
        <v>95</v>
      </c>
    </row>
    <row r="42" spans="1:12" ht="25.5">
      <c r="A42" s="31">
        <v>3</v>
      </c>
      <c r="B42" s="42" t="s">
        <v>96</v>
      </c>
      <c r="C42" s="30" t="s">
        <v>191</v>
      </c>
      <c r="D42" s="31" t="s">
        <v>90</v>
      </c>
      <c r="E42" s="30" t="s">
        <v>97</v>
      </c>
      <c r="F42" s="31" t="s">
        <v>93</v>
      </c>
      <c r="G42" s="31"/>
      <c r="H42" s="31"/>
      <c r="I42" s="31"/>
      <c r="J42" s="31" t="s">
        <v>94</v>
      </c>
      <c r="K42" s="61">
        <v>5</v>
      </c>
      <c r="L42" s="27" t="s">
        <v>95</v>
      </c>
    </row>
    <row r="43" spans="1:12" ht="12.75">
      <c r="A43" s="31">
        <v>4</v>
      </c>
      <c r="B43" s="55" t="s">
        <v>101</v>
      </c>
      <c r="C43" s="23"/>
      <c r="D43" s="23"/>
      <c r="E43" s="23"/>
      <c r="F43" s="23"/>
      <c r="G43" s="23"/>
      <c r="H43" s="23"/>
      <c r="I43" s="23"/>
      <c r="J43" s="23"/>
      <c r="K43" s="33"/>
      <c r="L43" s="23"/>
    </row>
    <row r="44" spans="1:12" ht="25.5">
      <c r="A44" s="31">
        <v>5</v>
      </c>
      <c r="B44" s="55" t="s">
        <v>103</v>
      </c>
      <c r="C44" s="31" t="s">
        <v>34</v>
      </c>
      <c r="D44" s="31" t="s">
        <v>90</v>
      </c>
      <c r="E44" s="30" t="s">
        <v>104</v>
      </c>
      <c r="F44" s="31" t="s">
        <v>105</v>
      </c>
      <c r="G44" s="31"/>
      <c r="H44" s="31"/>
      <c r="I44" s="31"/>
      <c r="J44" s="31" t="s">
        <v>106</v>
      </c>
      <c r="K44" s="31">
        <v>11</v>
      </c>
      <c r="L44" s="27" t="s">
        <v>107</v>
      </c>
    </row>
    <row r="45" spans="1:12" ht="25.5">
      <c r="A45" s="31">
        <v>6</v>
      </c>
      <c r="B45" s="55" t="s">
        <v>103</v>
      </c>
      <c r="C45" s="30" t="s">
        <v>192</v>
      </c>
      <c r="D45" s="31" t="s">
        <v>90</v>
      </c>
      <c r="E45" s="30" t="s">
        <v>193</v>
      </c>
      <c r="F45" s="31" t="s">
        <v>108</v>
      </c>
      <c r="G45" s="31"/>
      <c r="H45" s="31" t="s">
        <v>90</v>
      </c>
      <c r="I45" s="31">
        <v>740</v>
      </c>
      <c r="J45" s="31" t="s">
        <v>94</v>
      </c>
      <c r="K45" s="31">
        <v>14</v>
      </c>
      <c r="L45" s="27" t="s">
        <v>107</v>
      </c>
    </row>
    <row r="46" spans="1:12" ht="25.5">
      <c r="A46" s="31">
        <v>7</v>
      </c>
      <c r="B46" s="55" t="s">
        <v>103</v>
      </c>
      <c r="C46" s="31" t="s">
        <v>110</v>
      </c>
      <c r="D46" s="31" t="s">
        <v>90</v>
      </c>
      <c r="E46" s="30" t="s">
        <v>112</v>
      </c>
      <c r="F46" s="31" t="s">
        <v>105</v>
      </c>
      <c r="G46" s="31"/>
      <c r="H46" s="31"/>
      <c r="I46" s="31"/>
      <c r="J46" s="31" t="s">
        <v>106</v>
      </c>
      <c r="K46" s="31">
        <v>30</v>
      </c>
      <c r="L46" s="27" t="s">
        <v>107</v>
      </c>
    </row>
    <row r="47" spans="1:12" ht="36.75" customHeight="1">
      <c r="A47" s="31">
        <v>8</v>
      </c>
      <c r="B47" s="55" t="s">
        <v>103</v>
      </c>
      <c r="C47" s="31" t="s">
        <v>37</v>
      </c>
      <c r="D47" s="31" t="s">
        <v>90</v>
      </c>
      <c r="E47" s="30" t="s">
        <v>114</v>
      </c>
      <c r="F47" s="31" t="s">
        <v>115</v>
      </c>
      <c r="G47" s="31"/>
      <c r="H47" s="31"/>
      <c r="I47" s="31"/>
      <c r="J47" s="31" t="s">
        <v>94</v>
      </c>
      <c r="K47" s="31">
        <v>16</v>
      </c>
      <c r="L47" s="27" t="s">
        <v>107</v>
      </c>
    </row>
    <row r="48" spans="1:11" ht="12.75">
      <c r="A48" s="31">
        <v>9</v>
      </c>
      <c r="B48" s="23" t="s">
        <v>116</v>
      </c>
      <c r="C48" s="23"/>
      <c r="D48" s="23"/>
      <c r="E48" s="23"/>
      <c r="F48" s="23"/>
      <c r="G48" s="23"/>
      <c r="H48" s="23"/>
      <c r="I48" s="23"/>
      <c r="J48" s="23"/>
      <c r="K48" s="23"/>
    </row>
    <row r="49" spans="1:12" ht="25.5">
      <c r="A49" s="31">
        <v>10</v>
      </c>
      <c r="B49" s="23" t="s">
        <v>117</v>
      </c>
      <c r="C49" s="31" t="s">
        <v>118</v>
      </c>
      <c r="D49" s="31" t="s">
        <v>119</v>
      </c>
      <c r="E49" s="31" t="s">
        <v>120</v>
      </c>
      <c r="F49" s="31" t="s">
        <v>121</v>
      </c>
      <c r="G49" s="31"/>
      <c r="H49" s="31"/>
      <c r="I49" s="31"/>
      <c r="J49" s="31" t="s">
        <v>122</v>
      </c>
      <c r="K49" s="24">
        <v>10</v>
      </c>
      <c r="L49" s="27" t="s">
        <v>123</v>
      </c>
    </row>
    <row r="50" spans="1:11" ht="12.75">
      <c r="A50" s="31">
        <v>11</v>
      </c>
      <c r="B50" s="177" t="s">
        <v>125</v>
      </c>
      <c r="C50" s="178"/>
      <c r="D50" s="178"/>
      <c r="E50" s="178"/>
      <c r="F50" s="178"/>
      <c r="G50" s="178"/>
      <c r="H50" s="178"/>
      <c r="I50" s="178"/>
      <c r="J50" s="178"/>
      <c r="K50" s="179"/>
    </row>
    <row r="51" spans="1:12" ht="12.75">
      <c r="A51" s="31">
        <v>12</v>
      </c>
      <c r="B51" s="23" t="s">
        <v>126</v>
      </c>
      <c r="C51" s="31" t="s">
        <v>45</v>
      </c>
      <c r="D51" s="31" t="s">
        <v>119</v>
      </c>
      <c r="E51" s="31" t="s">
        <v>119</v>
      </c>
      <c r="F51" s="31" t="s">
        <v>121</v>
      </c>
      <c r="G51" s="31"/>
      <c r="H51" s="31"/>
      <c r="I51" s="31"/>
      <c r="J51" s="31" t="s">
        <v>127</v>
      </c>
      <c r="K51" s="24">
        <v>1</v>
      </c>
      <c r="L51" s="23" t="s">
        <v>128</v>
      </c>
    </row>
    <row r="52" spans="1:11" ht="12.75" customHeight="1">
      <c r="A52" s="31">
        <v>13</v>
      </c>
      <c r="B52" s="174" t="s">
        <v>131</v>
      </c>
      <c r="C52" s="175"/>
      <c r="D52" s="175"/>
      <c r="E52" s="175"/>
      <c r="F52" s="175"/>
      <c r="G52" s="175"/>
      <c r="H52" s="175"/>
      <c r="I52" s="175"/>
      <c r="J52" s="175"/>
      <c r="K52" s="176"/>
    </row>
    <row r="53" spans="1:12" ht="25.5">
      <c r="A53" s="31">
        <v>13</v>
      </c>
      <c r="B53" s="33" t="s">
        <v>130</v>
      </c>
      <c r="C53" s="31" t="s">
        <v>33</v>
      </c>
      <c r="D53" s="31" t="s">
        <v>119</v>
      </c>
      <c r="E53" s="31" t="s">
        <v>120</v>
      </c>
      <c r="F53" s="31" t="s">
        <v>121</v>
      </c>
      <c r="G53" s="31"/>
      <c r="H53" s="31"/>
      <c r="I53" s="31"/>
      <c r="J53" s="30" t="s">
        <v>129</v>
      </c>
      <c r="K53" s="31">
        <v>9</v>
      </c>
      <c r="L53" s="32" t="s">
        <v>123</v>
      </c>
    </row>
    <row r="54" spans="1:12" ht="25.5">
      <c r="A54" s="31">
        <v>14</v>
      </c>
      <c r="B54" s="33" t="s">
        <v>130</v>
      </c>
      <c r="C54" s="31" t="s">
        <v>35</v>
      </c>
      <c r="D54" s="31" t="s">
        <v>119</v>
      </c>
      <c r="E54" s="31" t="s">
        <v>120</v>
      </c>
      <c r="F54" s="31" t="s">
        <v>121</v>
      </c>
      <c r="G54" s="31"/>
      <c r="H54" s="31"/>
      <c r="I54" s="31"/>
      <c r="J54" s="30" t="s">
        <v>122</v>
      </c>
      <c r="K54" s="31">
        <v>6</v>
      </c>
      <c r="L54" s="32" t="s">
        <v>123</v>
      </c>
    </row>
    <row r="55" spans="1:12" ht="25.5">
      <c r="A55" s="31">
        <v>15</v>
      </c>
      <c r="B55" s="33" t="s">
        <v>130</v>
      </c>
      <c r="C55" s="31" t="s">
        <v>36</v>
      </c>
      <c r="D55" s="31" t="s">
        <v>119</v>
      </c>
      <c r="E55" s="31" t="s">
        <v>120</v>
      </c>
      <c r="F55" s="31" t="s">
        <v>121</v>
      </c>
      <c r="G55" s="31"/>
      <c r="H55" s="31"/>
      <c r="I55" s="31"/>
      <c r="J55" s="30" t="s">
        <v>122</v>
      </c>
      <c r="K55" s="31">
        <v>12</v>
      </c>
      <c r="L55" s="32" t="s">
        <v>123</v>
      </c>
    </row>
    <row r="56" spans="1:12" ht="25.5">
      <c r="A56" s="31">
        <v>16</v>
      </c>
      <c r="B56" s="33" t="s">
        <v>211</v>
      </c>
      <c r="C56" s="31" t="s">
        <v>56</v>
      </c>
      <c r="D56" s="31" t="s">
        <v>119</v>
      </c>
      <c r="E56" s="31" t="s">
        <v>120</v>
      </c>
      <c r="F56" s="31" t="s">
        <v>212</v>
      </c>
      <c r="G56" s="31"/>
      <c r="H56" s="31" t="s">
        <v>139</v>
      </c>
      <c r="I56" s="31">
        <v>411</v>
      </c>
      <c r="J56" s="31" t="s">
        <v>127</v>
      </c>
      <c r="K56" s="31">
        <v>8</v>
      </c>
      <c r="L56" s="32" t="s">
        <v>123</v>
      </c>
    </row>
    <row r="57" spans="1:12" ht="12.75">
      <c r="A57" s="31"/>
      <c r="B57" s="33"/>
      <c r="C57" s="31"/>
      <c r="D57" s="31"/>
      <c r="E57" s="31"/>
      <c r="F57" s="31"/>
      <c r="G57" s="31"/>
      <c r="H57" s="31"/>
      <c r="I57" s="31"/>
      <c r="J57" s="30"/>
      <c r="K57" s="31"/>
      <c r="L57" s="32"/>
    </row>
    <row r="58" spans="1:11" ht="15.75">
      <c r="A58" s="162">
        <v>2010</v>
      </c>
      <c r="B58" s="163"/>
      <c r="C58" s="163"/>
      <c r="D58" s="163"/>
      <c r="E58" s="163"/>
      <c r="F58" s="163"/>
      <c r="G58" s="163"/>
      <c r="H58" s="163"/>
      <c r="I58" s="163"/>
      <c r="J58" s="163"/>
      <c r="K58" s="164"/>
    </row>
    <row r="59" spans="1:12" ht="12.75">
      <c r="A59" s="31">
        <v>1</v>
      </c>
      <c r="B59" s="23" t="s">
        <v>103</v>
      </c>
      <c r="C59" s="31" t="s">
        <v>33</v>
      </c>
      <c r="D59" s="31" t="s">
        <v>90</v>
      </c>
      <c r="E59" s="31" t="s">
        <v>135</v>
      </c>
      <c r="F59" s="31" t="s">
        <v>136</v>
      </c>
      <c r="G59" s="31"/>
      <c r="H59" s="31"/>
      <c r="I59" s="31"/>
      <c r="J59" s="31" t="s">
        <v>106</v>
      </c>
      <c r="K59" s="24">
        <v>11</v>
      </c>
      <c r="L59" s="23" t="s">
        <v>189</v>
      </c>
    </row>
    <row r="60" spans="1:11" s="67" customFormat="1" ht="12.75">
      <c r="A60" s="31">
        <v>2</v>
      </c>
      <c r="B60" s="171" t="s">
        <v>210</v>
      </c>
      <c r="C60" s="172"/>
      <c r="D60" s="172"/>
      <c r="E60" s="172"/>
      <c r="F60" s="172"/>
      <c r="G60" s="172"/>
      <c r="H60" s="172"/>
      <c r="I60" s="172"/>
      <c r="J60" s="172"/>
      <c r="K60" s="173"/>
    </row>
    <row r="61" spans="1:11" s="67" customFormat="1" ht="12.75">
      <c r="A61" s="31">
        <v>3</v>
      </c>
      <c r="B61" s="68" t="s">
        <v>214</v>
      </c>
      <c r="C61" s="68"/>
      <c r="D61" s="68"/>
      <c r="E61" s="68"/>
      <c r="F61" s="68"/>
      <c r="G61" s="68"/>
      <c r="H61" s="68"/>
      <c r="I61" s="68"/>
      <c r="J61" s="68"/>
      <c r="K61" s="68"/>
    </row>
    <row r="62" spans="1:12" ht="12.75">
      <c r="A62" s="31">
        <v>4</v>
      </c>
      <c r="B62" s="23" t="s">
        <v>103</v>
      </c>
      <c r="C62" s="31" t="s">
        <v>220</v>
      </c>
      <c r="D62" s="31" t="s">
        <v>237</v>
      </c>
      <c r="E62" s="31" t="s">
        <v>199</v>
      </c>
      <c r="F62" s="31" t="s">
        <v>238</v>
      </c>
      <c r="G62" s="31"/>
      <c r="H62" s="31" t="s">
        <v>90</v>
      </c>
      <c r="I62" s="31">
        <v>598</v>
      </c>
      <c r="J62" s="31" t="s">
        <v>106</v>
      </c>
      <c r="K62" s="24">
        <v>15</v>
      </c>
      <c r="L62" s="66"/>
    </row>
    <row r="63" spans="1:12" ht="12.75">
      <c r="A63" s="31">
        <v>5</v>
      </c>
      <c r="B63" s="23" t="s">
        <v>103</v>
      </c>
      <c r="C63" s="31" t="s">
        <v>234</v>
      </c>
      <c r="D63" s="31" t="s">
        <v>237</v>
      </c>
      <c r="E63" s="31" t="s">
        <v>239</v>
      </c>
      <c r="F63" s="31" t="s">
        <v>238</v>
      </c>
      <c r="G63" s="31"/>
      <c r="H63" s="31" t="s">
        <v>90</v>
      </c>
      <c r="I63" s="31">
        <f>268+301+134+171</f>
        <v>874</v>
      </c>
      <c r="J63" s="31" t="s">
        <v>106</v>
      </c>
      <c r="K63" s="24">
        <v>24</v>
      </c>
      <c r="L63" s="66"/>
    </row>
    <row r="64" spans="1:12" ht="12.75">
      <c r="A64" s="31">
        <v>6</v>
      </c>
      <c r="B64" s="23" t="s">
        <v>103</v>
      </c>
      <c r="C64" s="31" t="s">
        <v>240</v>
      </c>
      <c r="D64" s="31" t="s">
        <v>237</v>
      </c>
      <c r="E64" s="31" t="s">
        <v>243</v>
      </c>
      <c r="F64" s="31" t="s">
        <v>238</v>
      </c>
      <c r="G64" s="31"/>
      <c r="H64" s="31" t="s">
        <v>90</v>
      </c>
      <c r="I64" s="31">
        <f>666+263+349</f>
        <v>1278</v>
      </c>
      <c r="J64" s="31" t="s">
        <v>106</v>
      </c>
      <c r="K64" s="24">
        <v>34</v>
      </c>
      <c r="L64" s="66"/>
    </row>
    <row r="65" spans="1:12" ht="25.5">
      <c r="A65" s="31">
        <v>7</v>
      </c>
      <c r="B65" s="33" t="s">
        <v>244</v>
      </c>
      <c r="C65" s="31" t="s">
        <v>20</v>
      </c>
      <c r="D65" s="31" t="s">
        <v>119</v>
      </c>
      <c r="E65" s="31" t="s">
        <v>120</v>
      </c>
      <c r="F65" s="31" t="s">
        <v>121</v>
      </c>
      <c r="G65" s="31"/>
      <c r="H65" s="31" t="s">
        <v>245</v>
      </c>
      <c r="I65" s="31"/>
      <c r="J65" s="30" t="s">
        <v>219</v>
      </c>
      <c r="K65" s="31">
        <v>10</v>
      </c>
      <c r="L65" s="32" t="s">
        <v>123</v>
      </c>
    </row>
    <row r="66" spans="1:12" ht="25.5">
      <c r="A66" s="31">
        <v>8</v>
      </c>
      <c r="B66" s="33" t="s">
        <v>244</v>
      </c>
      <c r="C66" s="31" t="s">
        <v>22</v>
      </c>
      <c r="D66" s="31" t="s">
        <v>119</v>
      </c>
      <c r="E66" s="31" t="s">
        <v>120</v>
      </c>
      <c r="F66" s="31" t="s">
        <v>121</v>
      </c>
      <c r="G66" s="31"/>
      <c r="H66" s="31" t="s">
        <v>245</v>
      </c>
      <c r="I66" s="31"/>
      <c r="J66" s="30" t="s">
        <v>219</v>
      </c>
      <c r="K66" s="31">
        <v>15</v>
      </c>
      <c r="L66" s="32" t="s">
        <v>123</v>
      </c>
    </row>
    <row r="67" spans="1:12" ht="25.5">
      <c r="A67" s="31">
        <v>9</v>
      </c>
      <c r="B67" s="23" t="s">
        <v>252</v>
      </c>
      <c r="C67" s="31" t="s">
        <v>253</v>
      </c>
      <c r="D67" s="31" t="s">
        <v>139</v>
      </c>
      <c r="E67" s="31" t="s">
        <v>254</v>
      </c>
      <c r="F67" s="31" t="s">
        <v>134</v>
      </c>
      <c r="G67" s="31"/>
      <c r="H67" s="31" t="s">
        <v>139</v>
      </c>
      <c r="I67" s="31">
        <v>342</v>
      </c>
      <c r="J67" s="31" t="s">
        <v>94</v>
      </c>
      <c r="K67" s="24">
        <v>7</v>
      </c>
      <c r="L67" s="32" t="s">
        <v>123</v>
      </c>
    </row>
    <row r="68" spans="1:12" ht="25.5">
      <c r="A68" s="31">
        <v>10</v>
      </c>
      <c r="B68" s="23" t="s">
        <v>261</v>
      </c>
      <c r="C68" s="31" t="s">
        <v>262</v>
      </c>
      <c r="D68" s="31" t="s">
        <v>90</v>
      </c>
      <c r="E68" s="31" t="s">
        <v>263</v>
      </c>
      <c r="F68" s="31" t="s">
        <v>105</v>
      </c>
      <c r="G68" s="31"/>
      <c r="H68" s="31" t="s">
        <v>90</v>
      </c>
      <c r="I68" s="31">
        <v>591</v>
      </c>
      <c r="J68" s="31" t="s">
        <v>258</v>
      </c>
      <c r="K68" s="24">
        <v>14</v>
      </c>
      <c r="L68" s="32" t="s">
        <v>123</v>
      </c>
    </row>
    <row r="69" spans="1:12" ht="25.5">
      <c r="A69" s="31">
        <v>11</v>
      </c>
      <c r="B69" s="55" t="s">
        <v>272</v>
      </c>
      <c r="C69" s="31" t="s">
        <v>262</v>
      </c>
      <c r="D69" s="31" t="s">
        <v>119</v>
      </c>
      <c r="E69" s="31" t="s">
        <v>120</v>
      </c>
      <c r="F69" s="31" t="s">
        <v>134</v>
      </c>
      <c r="G69" s="31"/>
      <c r="H69" s="30" t="s">
        <v>264</v>
      </c>
      <c r="I69" s="31" t="s">
        <v>265</v>
      </c>
      <c r="J69" s="31" t="s">
        <v>94</v>
      </c>
      <c r="K69" s="31">
        <v>7</v>
      </c>
      <c r="L69" s="32" t="s">
        <v>123</v>
      </c>
    </row>
    <row r="70" spans="1:12" ht="51">
      <c r="A70" s="31">
        <v>12</v>
      </c>
      <c r="B70" s="33" t="s">
        <v>273</v>
      </c>
      <c r="C70" s="33" t="s">
        <v>266</v>
      </c>
      <c r="D70" s="31" t="s">
        <v>90</v>
      </c>
      <c r="E70" s="31" t="s">
        <v>135</v>
      </c>
      <c r="F70" s="31" t="s">
        <v>134</v>
      </c>
      <c r="G70" s="31"/>
      <c r="H70" s="30" t="s">
        <v>270</v>
      </c>
      <c r="I70" s="30" t="s">
        <v>271</v>
      </c>
      <c r="J70" s="31" t="s">
        <v>94</v>
      </c>
      <c r="K70" s="31">
        <v>8</v>
      </c>
      <c r="L70" s="32" t="s">
        <v>123</v>
      </c>
    </row>
    <row r="71" spans="1:11" ht="15.75">
      <c r="A71" s="162">
        <v>2011</v>
      </c>
      <c r="B71" s="163"/>
      <c r="C71" s="163"/>
      <c r="D71" s="163"/>
      <c r="E71" s="163"/>
      <c r="F71" s="163"/>
      <c r="G71" s="163"/>
      <c r="H71" s="163"/>
      <c r="I71" s="163"/>
      <c r="J71" s="163"/>
      <c r="K71" s="164"/>
    </row>
    <row r="72" spans="1:12" ht="12.75">
      <c r="A72" s="31">
        <v>1</v>
      </c>
      <c r="B72" s="23" t="s">
        <v>278</v>
      </c>
      <c r="C72" s="31"/>
      <c r="D72" s="31"/>
      <c r="E72" s="31"/>
      <c r="F72" s="31"/>
      <c r="G72" s="31"/>
      <c r="H72" s="31"/>
      <c r="I72" s="31"/>
      <c r="J72" s="31"/>
      <c r="K72" s="24"/>
      <c r="L72" s="23"/>
    </row>
    <row r="73" spans="1:12" ht="12.75">
      <c r="A73" s="31">
        <v>2</v>
      </c>
      <c r="B73" s="23" t="s">
        <v>103</v>
      </c>
      <c r="C73" s="31" t="s">
        <v>36</v>
      </c>
      <c r="D73" s="31" t="s">
        <v>237</v>
      </c>
      <c r="E73" s="31" t="s">
        <v>279</v>
      </c>
      <c r="F73" s="31" t="s">
        <v>280</v>
      </c>
      <c r="G73" s="31">
        <v>22</v>
      </c>
      <c r="H73" s="31" t="s">
        <v>90</v>
      </c>
      <c r="I73" s="31">
        <f>284+594</f>
        <v>878</v>
      </c>
      <c r="J73" s="31" t="s">
        <v>282</v>
      </c>
      <c r="K73" s="24">
        <v>22</v>
      </c>
      <c r="L73" s="23" t="s">
        <v>283</v>
      </c>
    </row>
    <row r="74" spans="1:12" ht="12.75">
      <c r="A74" s="31">
        <v>3</v>
      </c>
      <c r="B74" s="23" t="s">
        <v>286</v>
      </c>
      <c r="C74" s="31" t="s">
        <v>36</v>
      </c>
      <c r="D74" s="31" t="s">
        <v>149</v>
      </c>
      <c r="E74" s="31" t="s">
        <v>287</v>
      </c>
      <c r="F74" s="31" t="s">
        <v>288</v>
      </c>
      <c r="G74" s="31">
        <v>-4</v>
      </c>
      <c r="H74" s="31" t="s">
        <v>245</v>
      </c>
      <c r="I74" s="31" t="s">
        <v>119</v>
      </c>
      <c r="J74" s="31" t="s">
        <v>289</v>
      </c>
      <c r="K74" s="24">
        <v>4</v>
      </c>
      <c r="L74" s="23" t="s">
        <v>290</v>
      </c>
    </row>
    <row r="75" spans="1:12" ht="12.75">
      <c r="A75" s="31">
        <v>4</v>
      </c>
      <c r="B75" s="159" t="s">
        <v>294</v>
      </c>
      <c r="C75" s="160"/>
      <c r="D75" s="160"/>
      <c r="E75" s="160"/>
      <c r="F75" s="160"/>
      <c r="G75" s="160"/>
      <c r="H75" s="160"/>
      <c r="I75" s="160"/>
      <c r="J75" s="160"/>
      <c r="K75" s="161"/>
      <c r="L75" s="23" t="s">
        <v>290</v>
      </c>
    </row>
    <row r="76" spans="1:12" ht="12.75">
      <c r="A76" s="31">
        <v>5</v>
      </c>
      <c r="B76" s="23"/>
      <c r="C76" s="31"/>
      <c r="D76" s="31"/>
      <c r="E76" s="31"/>
      <c r="F76" s="31"/>
      <c r="G76" s="31"/>
      <c r="H76" s="31"/>
      <c r="I76" s="31"/>
      <c r="J76" s="31"/>
      <c r="K76" s="24"/>
      <c r="L76" s="23"/>
    </row>
    <row r="77" spans="1:12" ht="12.75">
      <c r="A77" s="31">
        <v>6</v>
      </c>
      <c r="B77" s="23"/>
      <c r="C77" s="31"/>
      <c r="D77" s="31"/>
      <c r="E77" s="31"/>
      <c r="F77" s="31"/>
      <c r="G77" s="31"/>
      <c r="H77" s="31"/>
      <c r="I77" s="31"/>
      <c r="J77" s="31"/>
      <c r="K77" s="24"/>
      <c r="L77" s="23"/>
    </row>
    <row r="78" spans="1:12" ht="12.75">
      <c r="A78" s="31">
        <v>7</v>
      </c>
      <c r="B78" s="23"/>
      <c r="C78" s="31"/>
      <c r="D78" s="31"/>
      <c r="E78" s="31"/>
      <c r="F78" s="31"/>
      <c r="G78" s="31"/>
      <c r="H78" s="31"/>
      <c r="I78" s="31"/>
      <c r="J78" s="31"/>
      <c r="K78" s="24"/>
      <c r="L78" s="23"/>
    </row>
    <row r="79" spans="1:11" ht="15.75">
      <c r="A79" s="162">
        <v>2012</v>
      </c>
      <c r="B79" s="163"/>
      <c r="C79" s="163"/>
      <c r="D79" s="163"/>
      <c r="E79" s="163"/>
      <c r="F79" s="163"/>
      <c r="G79" s="163"/>
      <c r="H79" s="163"/>
      <c r="I79" s="163"/>
      <c r="J79" s="163"/>
      <c r="K79" s="164"/>
    </row>
    <row r="80" spans="1:12" ht="12.75">
      <c r="A80" s="31">
        <v>1</v>
      </c>
      <c r="B80" s="23"/>
      <c r="C80" s="31"/>
      <c r="D80" s="31"/>
      <c r="E80" s="31"/>
      <c r="F80" s="31"/>
      <c r="G80" s="31"/>
      <c r="H80" s="31"/>
      <c r="I80" s="31"/>
      <c r="J80" s="31"/>
      <c r="K80" s="24"/>
      <c r="L80" s="23"/>
    </row>
    <row r="81" spans="1:12" ht="12.75">
      <c r="A81" s="31">
        <v>2</v>
      </c>
      <c r="B81" s="23"/>
      <c r="C81" s="31"/>
      <c r="D81" s="31"/>
      <c r="E81" s="31"/>
      <c r="F81" s="31"/>
      <c r="G81" s="31"/>
      <c r="H81" s="31"/>
      <c r="I81" s="31"/>
      <c r="J81" s="31"/>
      <c r="K81" s="24"/>
      <c r="L81" s="23"/>
    </row>
    <row r="82" spans="1:12" ht="12.75">
      <c r="A82" s="31">
        <v>3</v>
      </c>
      <c r="B82" s="23"/>
      <c r="C82" s="31"/>
      <c r="D82" s="31"/>
      <c r="E82" s="31"/>
      <c r="F82" s="31"/>
      <c r="G82" s="31"/>
      <c r="H82" s="31"/>
      <c r="I82" s="31"/>
      <c r="J82" s="31"/>
      <c r="K82" s="24"/>
      <c r="L82" s="23"/>
    </row>
    <row r="83" spans="1:12" ht="12.75">
      <c r="A83" s="31">
        <v>4</v>
      </c>
      <c r="B83" s="23"/>
      <c r="C83" s="31"/>
      <c r="D83" s="31"/>
      <c r="E83" s="31"/>
      <c r="F83" s="31"/>
      <c r="G83" s="31"/>
      <c r="H83" s="31"/>
      <c r="I83" s="31"/>
      <c r="J83" s="31"/>
      <c r="K83" s="24"/>
      <c r="L83" s="23"/>
    </row>
    <row r="84" spans="1:12" ht="12.75">
      <c r="A84" s="31">
        <v>5</v>
      </c>
      <c r="B84" s="23"/>
      <c r="C84" s="31"/>
      <c r="D84" s="31"/>
      <c r="E84" s="31"/>
      <c r="F84" s="31"/>
      <c r="G84" s="31"/>
      <c r="H84" s="31"/>
      <c r="I84" s="31"/>
      <c r="J84" s="31"/>
      <c r="K84" s="24"/>
      <c r="L84" s="23"/>
    </row>
    <row r="85" spans="1:12" ht="12.75">
      <c r="A85" s="31">
        <v>6</v>
      </c>
      <c r="B85" s="23"/>
      <c r="C85" s="31"/>
      <c r="D85" s="31"/>
      <c r="E85" s="31"/>
      <c r="F85" s="31"/>
      <c r="G85" s="31"/>
      <c r="H85" s="31"/>
      <c r="I85" s="31"/>
      <c r="J85" s="31"/>
      <c r="K85" s="24"/>
      <c r="L85" s="23"/>
    </row>
    <row r="86" spans="1:12" ht="12.75">
      <c r="A86" s="31">
        <v>7</v>
      </c>
      <c r="B86" s="23"/>
      <c r="C86" s="31"/>
      <c r="D86" s="31"/>
      <c r="E86" s="31"/>
      <c r="F86" s="31"/>
      <c r="G86" s="31"/>
      <c r="H86" s="31"/>
      <c r="I86" s="31"/>
      <c r="J86" s="31"/>
      <c r="K86" s="24"/>
      <c r="L86" s="23"/>
    </row>
    <row r="87" spans="1:12" ht="12.75">
      <c r="A87" s="31">
        <v>8</v>
      </c>
      <c r="B87" s="23"/>
      <c r="C87" s="31"/>
      <c r="D87" s="31"/>
      <c r="E87" s="31"/>
      <c r="F87" s="31"/>
      <c r="G87" s="31"/>
      <c r="H87" s="31"/>
      <c r="I87" s="31"/>
      <c r="J87" s="31"/>
      <c r="K87" s="24"/>
      <c r="L87" s="23"/>
    </row>
    <row r="88" spans="1:12" ht="12.75">
      <c r="A88" s="31">
        <v>9</v>
      </c>
      <c r="B88" s="23"/>
      <c r="C88" s="31"/>
      <c r="D88" s="31"/>
      <c r="E88" s="31"/>
      <c r="F88" s="31"/>
      <c r="G88" s="31"/>
      <c r="H88" s="31"/>
      <c r="I88" s="31"/>
      <c r="J88" s="31"/>
      <c r="K88" s="24"/>
      <c r="L88" s="23"/>
    </row>
    <row r="89" spans="1:12" ht="12.75">
      <c r="A89" s="31">
        <v>10</v>
      </c>
      <c r="B89" s="23"/>
      <c r="C89" s="31"/>
      <c r="D89" s="31"/>
      <c r="E89" s="31"/>
      <c r="F89" s="31"/>
      <c r="G89" s="31"/>
      <c r="H89" s="31"/>
      <c r="I89" s="31"/>
      <c r="J89" s="31"/>
      <c r="K89" s="24"/>
      <c r="L89" s="23"/>
    </row>
  </sheetData>
  <sheetProtection/>
  <mergeCells count="22">
    <mergeCell ref="A7:K7"/>
    <mergeCell ref="A12:K12"/>
    <mergeCell ref="L13:L14"/>
    <mergeCell ref="A71:K71"/>
    <mergeCell ref="B60:K60"/>
    <mergeCell ref="C13:C14"/>
    <mergeCell ref="D13:D14"/>
    <mergeCell ref="A2:K2"/>
    <mergeCell ref="A58:K58"/>
    <mergeCell ref="B52:K52"/>
    <mergeCell ref="B50:K50"/>
    <mergeCell ref="B40:K40"/>
    <mergeCell ref="B75:K75"/>
    <mergeCell ref="A39:K39"/>
    <mergeCell ref="A23:K23"/>
    <mergeCell ref="E13:E14"/>
    <mergeCell ref="A30:K30"/>
    <mergeCell ref="A79:K79"/>
    <mergeCell ref="J13:J14"/>
    <mergeCell ref="A34:K34"/>
    <mergeCell ref="A13:A14"/>
    <mergeCell ref="B13:B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1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E10"/>
  <sheetViews>
    <sheetView zoomScale="160" zoomScaleNormal="160" zoomScalePageLayoutView="0" workbookViewId="0" topLeftCell="A1">
      <selection activeCell="C15" sqref="C15"/>
    </sheetView>
  </sheetViews>
  <sheetFormatPr defaultColWidth="9.140625" defaultRowHeight="12.75"/>
  <cols>
    <col min="1" max="1" width="9.140625" style="91" customWidth="1"/>
    <col min="2" max="2" width="13.7109375" style="91" bestFit="1" customWidth="1"/>
    <col min="3" max="3" width="14.140625" style="91" customWidth="1"/>
    <col min="4" max="4" width="18.57421875" style="91" customWidth="1"/>
    <col min="5" max="5" width="13.7109375" style="91" bestFit="1" customWidth="1"/>
    <col min="6" max="16384" width="9.140625" style="91" customWidth="1"/>
  </cols>
  <sheetData>
    <row r="2" ht="14.25">
      <c r="B2" s="91" t="s">
        <v>277</v>
      </c>
    </row>
    <row r="6" spans="2:4" ht="14.25">
      <c r="B6" s="91" t="s">
        <v>274</v>
      </c>
      <c r="C6" s="91" t="s">
        <v>275</v>
      </c>
      <c r="D6" s="91" t="s">
        <v>276</v>
      </c>
    </row>
    <row r="7" spans="2:4" ht="14.25">
      <c r="B7" s="92">
        <v>71175</v>
      </c>
      <c r="C7" s="92">
        <f>B7/12</f>
        <v>5931.25</v>
      </c>
      <c r="D7" s="93">
        <f>C7/1076</f>
        <v>5.512314126394052</v>
      </c>
    </row>
    <row r="9" spans="2:5" ht="14.25">
      <c r="B9" s="94">
        <v>5.51</v>
      </c>
      <c r="C9" s="91">
        <v>1076</v>
      </c>
      <c r="D9" s="91">
        <v>12</v>
      </c>
      <c r="E9" s="92">
        <f>B9*C9*D9</f>
        <v>71145.12</v>
      </c>
    </row>
    <row r="10" ht="14.25">
      <c r="E10" s="93">
        <f>E9/D9</f>
        <v>5928.759999999999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4"/>
  <sheetViews>
    <sheetView tabSelected="1" zoomScalePageLayoutView="0" workbookViewId="0" topLeftCell="A1">
      <pane xSplit="3" ySplit="12" topLeftCell="D13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C106" sqref="C106"/>
    </sheetView>
  </sheetViews>
  <sheetFormatPr defaultColWidth="10.00390625" defaultRowHeight="12.75"/>
  <cols>
    <col min="1" max="1" width="5.140625" style="5" customWidth="1"/>
    <col min="2" max="2" width="22.57421875" style="2" customWidth="1"/>
    <col min="3" max="3" width="34.28125" style="2" customWidth="1"/>
    <col min="4" max="4" width="10.421875" style="2" customWidth="1"/>
    <col min="5" max="5" width="7.57421875" style="2" customWidth="1"/>
    <col min="6" max="6" width="9.421875" style="5" customWidth="1"/>
    <col min="7" max="7" width="13.421875" style="5" customWidth="1"/>
    <col min="8" max="8" width="10.00390625" style="2" customWidth="1"/>
    <col min="9" max="9" width="11.421875" style="2" customWidth="1"/>
    <col min="10" max="16384" width="10.00390625" style="2" customWidth="1"/>
  </cols>
  <sheetData>
    <row r="1" spans="1:7" ht="20.25" customHeight="1">
      <c r="A1" s="2"/>
      <c r="B1" s="3"/>
      <c r="C1" s="10" t="s">
        <v>632</v>
      </c>
      <c r="D1" s="36"/>
      <c r="E1" s="10"/>
      <c r="F1" s="4"/>
      <c r="G1" s="2"/>
    </row>
    <row r="2" spans="1:7" ht="7.5" customHeight="1">
      <c r="A2" s="2"/>
      <c r="B2" s="7"/>
      <c r="F2" s="28"/>
      <c r="G2" s="2"/>
    </row>
    <row r="3" ht="10.5" customHeight="1" thickBot="1"/>
    <row r="4" spans="1:7" s="15" customFormat="1" ht="33" customHeight="1" thickBot="1">
      <c r="A4" s="12" t="s">
        <v>1</v>
      </c>
      <c r="B4" s="13" t="s">
        <v>2</v>
      </c>
      <c r="C4" s="69" t="s">
        <v>3</v>
      </c>
      <c r="D4" s="156" t="s">
        <v>630</v>
      </c>
      <c r="E4" s="39" t="s">
        <v>188</v>
      </c>
      <c r="F4" s="13" t="s">
        <v>4</v>
      </c>
      <c r="G4" s="14" t="s">
        <v>5</v>
      </c>
    </row>
    <row r="5" spans="1:7" ht="15" customHeight="1">
      <c r="A5" s="105">
        <v>1</v>
      </c>
      <c r="B5" s="16" t="s">
        <v>25</v>
      </c>
      <c r="C5" s="70" t="s">
        <v>10</v>
      </c>
      <c r="D5" s="22">
        <v>23</v>
      </c>
      <c r="E5" s="145">
        <v>23</v>
      </c>
      <c r="F5" s="29" t="s">
        <v>629</v>
      </c>
      <c r="G5" s="17" t="s">
        <v>83</v>
      </c>
    </row>
    <row r="6" spans="1:7" ht="15" customHeight="1">
      <c r="A6" s="18">
        <f aca="true" t="shared" si="0" ref="A6:A69">A5+1</f>
        <v>2</v>
      </c>
      <c r="B6" s="11" t="s">
        <v>26</v>
      </c>
      <c r="C6" s="71" t="s">
        <v>10</v>
      </c>
      <c r="D6" s="22">
        <v>13</v>
      </c>
      <c r="E6" s="146">
        <v>13</v>
      </c>
      <c r="F6" s="22" t="s">
        <v>11</v>
      </c>
      <c r="G6" s="19" t="s">
        <v>83</v>
      </c>
    </row>
    <row r="7" spans="1:7" ht="15" customHeight="1">
      <c r="A7" s="18">
        <f t="shared" si="0"/>
        <v>3</v>
      </c>
      <c r="B7" s="11" t="s">
        <v>27</v>
      </c>
      <c r="C7" s="71" t="s">
        <v>10</v>
      </c>
      <c r="D7" s="22">
        <v>16</v>
      </c>
      <c r="E7" s="146">
        <v>16</v>
      </c>
      <c r="F7" s="22" t="s">
        <v>11</v>
      </c>
      <c r="G7" s="19" t="s">
        <v>83</v>
      </c>
    </row>
    <row r="8" spans="1:7" ht="15" customHeight="1">
      <c r="A8" s="18">
        <f t="shared" si="0"/>
        <v>4</v>
      </c>
      <c r="B8" s="11" t="s">
        <v>28</v>
      </c>
      <c r="C8" s="71" t="s">
        <v>10</v>
      </c>
      <c r="D8" s="22">
        <v>11</v>
      </c>
      <c r="E8" s="146">
        <v>11</v>
      </c>
      <c r="F8" s="22" t="s">
        <v>11</v>
      </c>
      <c r="G8" s="19" t="s">
        <v>83</v>
      </c>
    </row>
    <row r="9" spans="1:7" ht="15" customHeight="1">
      <c r="A9" s="18">
        <f t="shared" si="0"/>
        <v>5</v>
      </c>
      <c r="B9" s="11" t="s">
        <v>47</v>
      </c>
      <c r="C9" s="71" t="s">
        <v>10</v>
      </c>
      <c r="D9" s="22">
        <v>6</v>
      </c>
      <c r="E9" s="146">
        <v>6</v>
      </c>
      <c r="F9" s="22" t="s">
        <v>11</v>
      </c>
      <c r="G9" s="19" t="s">
        <v>83</v>
      </c>
    </row>
    <row r="10" spans="1:7" ht="15" customHeight="1">
      <c r="A10" s="18">
        <f t="shared" si="0"/>
        <v>6</v>
      </c>
      <c r="B10" s="11" t="s">
        <v>48</v>
      </c>
      <c r="C10" s="71" t="s">
        <v>10</v>
      </c>
      <c r="D10" s="22">
        <v>11</v>
      </c>
      <c r="E10" s="146">
        <v>11</v>
      </c>
      <c r="F10" s="22" t="s">
        <v>11</v>
      </c>
      <c r="G10" s="19" t="s">
        <v>83</v>
      </c>
    </row>
    <row r="11" spans="1:9" ht="15" customHeight="1">
      <c r="A11" s="18">
        <f t="shared" si="0"/>
        <v>7</v>
      </c>
      <c r="B11" s="11" t="s">
        <v>6</v>
      </c>
      <c r="C11" s="71" t="s">
        <v>325</v>
      </c>
      <c r="D11" s="22">
        <v>13</v>
      </c>
      <c r="E11" s="147">
        <v>13</v>
      </c>
      <c r="F11" s="22" t="s">
        <v>324</v>
      </c>
      <c r="G11" s="19" t="s">
        <v>83</v>
      </c>
      <c r="H11" s="120"/>
      <c r="I11" s="120"/>
    </row>
    <row r="12" spans="1:9" ht="15" customHeight="1">
      <c r="A12" s="18">
        <f t="shared" si="0"/>
        <v>8</v>
      </c>
      <c r="B12" s="11" t="s">
        <v>6</v>
      </c>
      <c r="C12" s="71" t="s">
        <v>323</v>
      </c>
      <c r="D12" s="22">
        <v>14</v>
      </c>
      <c r="E12" s="147">
        <v>14</v>
      </c>
      <c r="F12" s="22" t="s">
        <v>324</v>
      </c>
      <c r="G12" s="19" t="s">
        <v>83</v>
      </c>
      <c r="H12" s="120"/>
      <c r="I12" s="120"/>
    </row>
    <row r="13" spans="1:9" ht="15" customHeight="1">
      <c r="A13" s="18">
        <f t="shared" si="0"/>
        <v>9</v>
      </c>
      <c r="B13" s="11" t="s">
        <v>9</v>
      </c>
      <c r="C13" s="122" t="s">
        <v>10</v>
      </c>
      <c r="D13" s="22">
        <v>17</v>
      </c>
      <c r="E13" s="147">
        <v>33</v>
      </c>
      <c r="F13" s="22" t="s">
        <v>324</v>
      </c>
      <c r="G13" s="19" t="s">
        <v>592</v>
      </c>
      <c r="H13" s="120"/>
      <c r="I13" s="142"/>
    </row>
    <row r="14" spans="1:9" ht="15" customHeight="1">
      <c r="A14" s="18">
        <f t="shared" si="0"/>
        <v>10</v>
      </c>
      <c r="B14" s="121" t="s">
        <v>12</v>
      </c>
      <c r="C14" s="122" t="s">
        <v>10</v>
      </c>
      <c r="D14" s="124">
        <v>7</v>
      </c>
      <c r="E14" s="147">
        <v>7</v>
      </c>
      <c r="F14" s="124" t="s">
        <v>11</v>
      </c>
      <c r="G14" s="128" t="s">
        <v>83</v>
      </c>
      <c r="I14" s="120"/>
    </row>
    <row r="15" spans="1:7" ht="15" customHeight="1">
      <c r="A15" s="18">
        <f t="shared" si="0"/>
        <v>11</v>
      </c>
      <c r="B15" s="11" t="s">
        <v>49</v>
      </c>
      <c r="C15" s="71" t="s">
        <v>50</v>
      </c>
      <c r="D15" s="22">
        <v>16</v>
      </c>
      <c r="E15" s="146">
        <v>16</v>
      </c>
      <c r="F15" s="22" t="s">
        <v>11</v>
      </c>
      <c r="G15" s="19" t="s">
        <v>83</v>
      </c>
    </row>
    <row r="16" spans="1:7" ht="15" customHeight="1">
      <c r="A16" s="18">
        <f t="shared" si="0"/>
        <v>12</v>
      </c>
      <c r="B16" s="11" t="s">
        <v>65</v>
      </c>
      <c r="C16" s="71" t="s">
        <v>10</v>
      </c>
      <c r="D16" s="22">
        <v>8</v>
      </c>
      <c r="E16" s="146">
        <v>8</v>
      </c>
      <c r="F16" s="22" t="s">
        <v>11</v>
      </c>
      <c r="G16" s="19" t="s">
        <v>83</v>
      </c>
    </row>
    <row r="17" spans="1:7" ht="15" customHeight="1">
      <c r="A17" s="18">
        <f t="shared" si="0"/>
        <v>13</v>
      </c>
      <c r="B17" s="11" t="s">
        <v>13</v>
      </c>
      <c r="C17" s="71" t="s">
        <v>10</v>
      </c>
      <c r="D17" s="22">
        <v>16</v>
      </c>
      <c r="E17" s="146">
        <v>16</v>
      </c>
      <c r="F17" s="22" t="s">
        <v>7</v>
      </c>
      <c r="G17" s="19" t="s">
        <v>83</v>
      </c>
    </row>
    <row r="18" spans="1:7" ht="15" customHeight="1">
      <c r="A18" s="18">
        <f t="shared" si="0"/>
        <v>14</v>
      </c>
      <c r="B18" s="11" t="s">
        <v>14</v>
      </c>
      <c r="C18" s="71" t="s">
        <v>10</v>
      </c>
      <c r="D18" s="22">
        <v>15</v>
      </c>
      <c r="E18" s="146">
        <v>15</v>
      </c>
      <c r="F18" s="22" t="s">
        <v>11</v>
      </c>
      <c r="G18" s="19" t="s">
        <v>83</v>
      </c>
    </row>
    <row r="19" spans="1:7" ht="15" customHeight="1">
      <c r="A19" s="18">
        <f t="shared" si="0"/>
        <v>15</v>
      </c>
      <c r="B19" s="11" t="s">
        <v>15</v>
      </c>
      <c r="C19" s="71" t="s">
        <v>10</v>
      </c>
      <c r="D19" s="22">
        <v>11</v>
      </c>
      <c r="E19" s="146">
        <v>11</v>
      </c>
      <c r="F19" s="22" t="s">
        <v>11</v>
      </c>
      <c r="G19" s="19" t="s">
        <v>83</v>
      </c>
    </row>
    <row r="20" spans="1:7" ht="15" customHeight="1">
      <c r="A20" s="18">
        <f t="shared" si="0"/>
        <v>16</v>
      </c>
      <c r="B20" s="11" t="s">
        <v>51</v>
      </c>
      <c r="C20" s="71" t="s">
        <v>10</v>
      </c>
      <c r="D20" s="22">
        <v>12</v>
      </c>
      <c r="E20" s="146">
        <v>12</v>
      </c>
      <c r="F20" s="22" t="s">
        <v>11</v>
      </c>
      <c r="G20" s="19" t="s">
        <v>83</v>
      </c>
    </row>
    <row r="21" spans="1:7" ht="15" customHeight="1">
      <c r="A21" s="18">
        <f t="shared" si="0"/>
        <v>17</v>
      </c>
      <c r="B21" s="11" t="s">
        <v>52</v>
      </c>
      <c r="C21" s="71" t="s">
        <v>147</v>
      </c>
      <c r="D21" s="22">
        <v>15</v>
      </c>
      <c r="E21" s="146">
        <v>15</v>
      </c>
      <c r="F21" s="22" t="s">
        <v>11</v>
      </c>
      <c r="G21" s="19" t="s">
        <v>83</v>
      </c>
    </row>
    <row r="22" spans="1:7" ht="15" customHeight="1">
      <c r="A22" s="18">
        <f t="shared" si="0"/>
        <v>18</v>
      </c>
      <c r="B22" s="11" t="s">
        <v>29</v>
      </c>
      <c r="C22" s="71" t="s">
        <v>10</v>
      </c>
      <c r="D22" s="22">
        <v>12</v>
      </c>
      <c r="E22" s="146">
        <v>12</v>
      </c>
      <c r="F22" s="22" t="s">
        <v>11</v>
      </c>
      <c r="G22" s="19" t="s">
        <v>83</v>
      </c>
    </row>
    <row r="23" spans="1:7" ht="15" customHeight="1">
      <c r="A23" s="18">
        <f t="shared" si="0"/>
        <v>19</v>
      </c>
      <c r="B23" s="11" t="s">
        <v>30</v>
      </c>
      <c r="C23" s="71" t="s">
        <v>10</v>
      </c>
      <c r="D23" s="22">
        <v>14</v>
      </c>
      <c r="E23" s="146">
        <v>14</v>
      </c>
      <c r="F23" s="22" t="s">
        <v>11</v>
      </c>
      <c r="G23" s="19" t="s">
        <v>83</v>
      </c>
    </row>
    <row r="24" spans="1:7" ht="15" customHeight="1">
      <c r="A24" s="18">
        <f t="shared" si="0"/>
        <v>20</v>
      </c>
      <c r="B24" s="11" t="s">
        <v>31</v>
      </c>
      <c r="C24" s="71" t="s">
        <v>10</v>
      </c>
      <c r="D24" s="22">
        <v>16</v>
      </c>
      <c r="E24" s="146">
        <v>16</v>
      </c>
      <c r="F24" s="22" t="s">
        <v>11</v>
      </c>
      <c r="G24" s="19" t="s">
        <v>83</v>
      </c>
    </row>
    <row r="25" spans="1:7" ht="15" customHeight="1">
      <c r="A25" s="18">
        <f t="shared" si="0"/>
        <v>21</v>
      </c>
      <c r="B25" s="11" t="s">
        <v>32</v>
      </c>
      <c r="C25" s="71" t="s">
        <v>10</v>
      </c>
      <c r="D25" s="22">
        <v>11</v>
      </c>
      <c r="E25" s="146">
        <v>11</v>
      </c>
      <c r="F25" s="22" t="s">
        <v>11</v>
      </c>
      <c r="G25" s="19" t="s">
        <v>83</v>
      </c>
    </row>
    <row r="26" spans="1:7" ht="15" customHeight="1">
      <c r="A26" s="18">
        <f t="shared" si="0"/>
        <v>22</v>
      </c>
      <c r="B26" s="11" t="s">
        <v>33</v>
      </c>
      <c r="C26" s="71" t="s">
        <v>10</v>
      </c>
      <c r="D26" s="22">
        <v>15</v>
      </c>
      <c r="E26" s="76">
        <v>15</v>
      </c>
      <c r="F26" s="22" t="s">
        <v>23</v>
      </c>
      <c r="G26" s="19" t="s">
        <v>83</v>
      </c>
    </row>
    <row r="27" spans="1:7" ht="15" customHeight="1">
      <c r="A27" s="18">
        <f t="shared" si="0"/>
        <v>23</v>
      </c>
      <c r="B27" s="11" t="s">
        <v>34</v>
      </c>
      <c r="C27" s="71" t="s">
        <v>10</v>
      </c>
      <c r="D27" s="22">
        <v>8</v>
      </c>
      <c r="E27" s="146">
        <v>8</v>
      </c>
      <c r="F27" s="22" t="s">
        <v>11</v>
      </c>
      <c r="G27" s="19" t="s">
        <v>83</v>
      </c>
    </row>
    <row r="28" spans="1:7" ht="15" customHeight="1">
      <c r="A28" s="18">
        <f t="shared" si="0"/>
        <v>24</v>
      </c>
      <c r="B28" s="11" t="s">
        <v>35</v>
      </c>
      <c r="C28" s="71" t="s">
        <v>10</v>
      </c>
      <c r="D28" s="22">
        <v>7</v>
      </c>
      <c r="E28" s="76">
        <v>7</v>
      </c>
      <c r="F28" s="22" t="s">
        <v>23</v>
      </c>
      <c r="G28" s="19" t="s">
        <v>83</v>
      </c>
    </row>
    <row r="29" spans="1:7" ht="15" customHeight="1">
      <c r="A29" s="18">
        <f t="shared" si="0"/>
        <v>25</v>
      </c>
      <c r="B29" s="11" t="s">
        <v>36</v>
      </c>
      <c r="C29" s="71" t="s">
        <v>10</v>
      </c>
      <c r="D29" s="22">
        <v>14</v>
      </c>
      <c r="E29" s="76">
        <v>22</v>
      </c>
      <c r="F29" s="22" t="s">
        <v>23</v>
      </c>
      <c r="G29" s="19" t="s">
        <v>83</v>
      </c>
    </row>
    <row r="30" spans="1:7" ht="15" customHeight="1">
      <c r="A30" s="18">
        <f t="shared" si="0"/>
        <v>26</v>
      </c>
      <c r="B30" s="11" t="s">
        <v>37</v>
      </c>
      <c r="C30" s="71" t="s">
        <v>10</v>
      </c>
      <c r="D30" s="22">
        <v>14</v>
      </c>
      <c r="E30" s="146">
        <v>14</v>
      </c>
      <c r="F30" s="22" t="s">
        <v>11</v>
      </c>
      <c r="G30" s="19" t="s">
        <v>83</v>
      </c>
    </row>
    <row r="31" spans="1:7" ht="15" customHeight="1">
      <c r="A31" s="18">
        <f t="shared" si="0"/>
        <v>27</v>
      </c>
      <c r="B31" s="11" t="s">
        <v>45</v>
      </c>
      <c r="C31" s="71" t="s">
        <v>10</v>
      </c>
      <c r="D31" s="22">
        <v>35</v>
      </c>
      <c r="E31" s="148">
        <v>35</v>
      </c>
      <c r="F31" s="22" t="s">
        <v>324</v>
      </c>
      <c r="G31" s="19" t="s">
        <v>83</v>
      </c>
    </row>
    <row r="32" spans="1:7" ht="15" customHeight="1">
      <c r="A32" s="18">
        <f t="shared" si="0"/>
        <v>28</v>
      </c>
      <c r="B32" s="11" t="s">
        <v>46</v>
      </c>
      <c r="C32" s="71" t="s">
        <v>10</v>
      </c>
      <c r="D32" s="22">
        <v>8</v>
      </c>
      <c r="E32" s="146">
        <v>8</v>
      </c>
      <c r="F32" s="22" t="s">
        <v>11</v>
      </c>
      <c r="G32" s="19" t="s">
        <v>83</v>
      </c>
    </row>
    <row r="33" spans="1:7" ht="15" customHeight="1">
      <c r="A33" s="18">
        <f t="shared" si="0"/>
        <v>29</v>
      </c>
      <c r="B33" s="11" t="s">
        <v>53</v>
      </c>
      <c r="C33" s="71" t="s">
        <v>10</v>
      </c>
      <c r="D33" s="22">
        <v>22</v>
      </c>
      <c r="E33" s="76">
        <v>36</v>
      </c>
      <c r="F33" s="22" t="s">
        <v>324</v>
      </c>
      <c r="G33" s="19" t="s">
        <v>592</v>
      </c>
    </row>
    <row r="34" spans="1:7" ht="15" customHeight="1">
      <c r="A34" s="18">
        <f t="shared" si="0"/>
        <v>30</v>
      </c>
      <c r="B34" s="11" t="s">
        <v>60</v>
      </c>
      <c r="C34" s="71" t="s">
        <v>61</v>
      </c>
      <c r="D34" s="22">
        <v>14</v>
      </c>
      <c r="E34" s="146">
        <v>14</v>
      </c>
      <c r="F34" s="22" t="s">
        <v>23</v>
      </c>
      <c r="G34" s="19" t="s">
        <v>83</v>
      </c>
    </row>
    <row r="35" spans="1:7" ht="15" customHeight="1">
      <c r="A35" s="18">
        <f t="shared" si="0"/>
        <v>31</v>
      </c>
      <c r="B35" s="11" t="s">
        <v>54</v>
      </c>
      <c r="C35" s="71" t="s">
        <v>10</v>
      </c>
      <c r="D35" s="22">
        <v>17</v>
      </c>
      <c r="E35" s="146">
        <v>17</v>
      </c>
      <c r="F35" s="22" t="s">
        <v>11</v>
      </c>
      <c r="G35" s="19" t="s">
        <v>83</v>
      </c>
    </row>
    <row r="36" spans="1:7" ht="15" customHeight="1">
      <c r="A36" s="18">
        <f t="shared" si="0"/>
        <v>32</v>
      </c>
      <c r="B36" s="11" t="s">
        <v>55</v>
      </c>
      <c r="C36" s="71" t="s">
        <v>10</v>
      </c>
      <c r="D36" s="22">
        <v>25</v>
      </c>
      <c r="E36" s="146">
        <v>25</v>
      </c>
      <c r="F36" s="22" t="s">
        <v>629</v>
      </c>
      <c r="G36" s="19" t="s">
        <v>83</v>
      </c>
    </row>
    <row r="37" spans="1:8" ht="15" customHeight="1">
      <c r="A37" s="18">
        <f t="shared" si="0"/>
        <v>33</v>
      </c>
      <c r="B37" s="11" t="s">
        <v>56</v>
      </c>
      <c r="C37" s="71" t="s">
        <v>624</v>
      </c>
      <c r="D37" s="22">
        <v>0</v>
      </c>
      <c r="E37" s="146">
        <v>14</v>
      </c>
      <c r="F37" s="22" t="s">
        <v>11</v>
      </c>
      <c r="G37" s="19" t="s">
        <v>251</v>
      </c>
      <c r="H37" s="120"/>
    </row>
    <row r="38" spans="1:8" ht="15" customHeight="1">
      <c r="A38" s="18">
        <f t="shared" si="0"/>
        <v>34</v>
      </c>
      <c r="B38" s="11" t="s">
        <v>56</v>
      </c>
      <c r="C38" s="71" t="s">
        <v>10</v>
      </c>
      <c r="D38" s="22">
        <v>21</v>
      </c>
      <c r="E38" s="147">
        <v>21</v>
      </c>
      <c r="F38" s="22" t="s">
        <v>23</v>
      </c>
      <c r="G38" s="19" t="s">
        <v>83</v>
      </c>
      <c r="H38" s="120"/>
    </row>
    <row r="39" spans="1:7" ht="15" customHeight="1">
      <c r="A39" s="18">
        <f t="shared" si="0"/>
        <v>35</v>
      </c>
      <c r="B39" s="11" t="s">
        <v>62</v>
      </c>
      <c r="C39" s="71" t="s">
        <v>61</v>
      </c>
      <c r="D39" s="22">
        <v>15</v>
      </c>
      <c r="E39" s="146">
        <v>15</v>
      </c>
      <c r="F39" s="22" t="s">
        <v>23</v>
      </c>
      <c r="G39" s="19" t="s">
        <v>83</v>
      </c>
    </row>
    <row r="40" spans="1:7" ht="15" customHeight="1">
      <c r="A40" s="18">
        <f t="shared" si="0"/>
        <v>36</v>
      </c>
      <c r="B40" s="11" t="s">
        <v>63</v>
      </c>
      <c r="C40" s="71" t="s">
        <v>64</v>
      </c>
      <c r="D40" s="22">
        <v>17</v>
      </c>
      <c r="E40" s="149">
        <v>17</v>
      </c>
      <c r="F40" s="22" t="s">
        <v>11</v>
      </c>
      <c r="G40" s="19" t="s">
        <v>83</v>
      </c>
    </row>
    <row r="41" spans="1:7" ht="15" customHeight="1">
      <c r="A41" s="18">
        <f t="shared" si="0"/>
        <v>37</v>
      </c>
      <c r="B41" s="11" t="s">
        <v>164</v>
      </c>
      <c r="C41" s="71" t="s">
        <v>59</v>
      </c>
      <c r="D41" s="22">
        <v>8</v>
      </c>
      <c r="E41" s="146">
        <v>8</v>
      </c>
      <c r="F41" s="22" t="s">
        <v>11</v>
      </c>
      <c r="G41" s="19" t="s">
        <v>83</v>
      </c>
    </row>
    <row r="42" spans="1:7" ht="15" customHeight="1">
      <c r="A42" s="18">
        <f t="shared" si="0"/>
        <v>38</v>
      </c>
      <c r="B42" s="11" t="s">
        <v>58</v>
      </c>
      <c r="C42" s="71" t="s">
        <v>10</v>
      </c>
      <c r="D42" s="22">
        <v>12</v>
      </c>
      <c r="E42" s="146">
        <v>12</v>
      </c>
      <c r="F42" s="22" t="s">
        <v>11</v>
      </c>
      <c r="G42" s="19" t="s">
        <v>83</v>
      </c>
    </row>
    <row r="43" spans="1:7" ht="14.25" customHeight="1">
      <c r="A43" s="18">
        <f t="shared" si="0"/>
        <v>39</v>
      </c>
      <c r="B43" s="11" t="s">
        <v>163</v>
      </c>
      <c r="C43" s="71" t="s">
        <v>10</v>
      </c>
      <c r="D43" s="22">
        <v>12</v>
      </c>
      <c r="E43" s="76">
        <v>12</v>
      </c>
      <c r="F43" s="22" t="s">
        <v>23</v>
      </c>
      <c r="G43" s="19" t="s">
        <v>83</v>
      </c>
    </row>
    <row r="44" spans="1:7" ht="15" customHeight="1">
      <c r="A44" s="18">
        <f t="shared" si="0"/>
        <v>40</v>
      </c>
      <c r="B44" s="11" t="s">
        <v>17</v>
      </c>
      <c r="C44" s="71" t="s">
        <v>10</v>
      </c>
      <c r="D44" s="22">
        <v>11</v>
      </c>
      <c r="E44" s="146">
        <v>11</v>
      </c>
      <c r="F44" s="22" t="s">
        <v>8</v>
      </c>
      <c r="G44" s="19" t="s">
        <v>83</v>
      </c>
    </row>
    <row r="45" spans="1:7" ht="15" customHeight="1" thickBot="1">
      <c r="A45" s="18">
        <f t="shared" si="0"/>
        <v>41</v>
      </c>
      <c r="B45" s="107" t="s">
        <v>18</v>
      </c>
      <c r="C45" s="108" t="s">
        <v>19</v>
      </c>
      <c r="D45" s="22">
        <v>17</v>
      </c>
      <c r="E45" s="150">
        <v>17</v>
      </c>
      <c r="F45" s="110" t="s">
        <v>8</v>
      </c>
      <c r="G45" s="115" t="s">
        <v>83</v>
      </c>
    </row>
    <row r="46" spans="1:7" ht="15" customHeight="1">
      <c r="A46" s="18">
        <f t="shared" si="0"/>
        <v>42</v>
      </c>
      <c r="B46" s="16" t="s">
        <v>20</v>
      </c>
      <c r="C46" s="70" t="s">
        <v>10</v>
      </c>
      <c r="D46" s="22">
        <v>24</v>
      </c>
      <c r="E46" s="75">
        <v>24</v>
      </c>
      <c r="F46" s="29" t="s">
        <v>11</v>
      </c>
      <c r="G46" s="17" t="s">
        <v>83</v>
      </c>
    </row>
    <row r="47" spans="1:8" ht="15" customHeight="1">
      <c r="A47" s="18">
        <f t="shared" si="0"/>
        <v>43</v>
      </c>
      <c r="B47" s="11" t="s">
        <v>22</v>
      </c>
      <c r="C47" s="71" t="s">
        <v>111</v>
      </c>
      <c r="D47" s="22">
        <v>15</v>
      </c>
      <c r="E47" s="76">
        <v>95</v>
      </c>
      <c r="F47" s="22" t="s">
        <v>23</v>
      </c>
      <c r="G47" s="19" t="s">
        <v>592</v>
      </c>
      <c r="H47" s="118"/>
    </row>
    <row r="48" spans="1:7" ht="15" customHeight="1">
      <c r="A48" s="18">
        <f t="shared" si="0"/>
        <v>44</v>
      </c>
      <c r="B48" s="11" t="s">
        <v>24</v>
      </c>
      <c r="C48" s="71" t="s">
        <v>10</v>
      </c>
      <c r="D48" s="22">
        <v>34</v>
      </c>
      <c r="E48" s="146">
        <v>39</v>
      </c>
      <c r="F48" s="22" t="s">
        <v>324</v>
      </c>
      <c r="G48" s="19" t="s">
        <v>592</v>
      </c>
    </row>
    <row r="49" spans="1:7" ht="15" customHeight="1">
      <c r="A49" s="18">
        <f t="shared" si="0"/>
        <v>45</v>
      </c>
      <c r="B49" s="11" t="s">
        <v>44</v>
      </c>
      <c r="C49" s="71" t="s">
        <v>293</v>
      </c>
      <c r="D49" s="22">
        <v>13</v>
      </c>
      <c r="E49" s="76">
        <v>13</v>
      </c>
      <c r="F49" s="22" t="s">
        <v>11</v>
      </c>
      <c r="G49" s="19" t="s">
        <v>83</v>
      </c>
    </row>
    <row r="50" spans="1:7" ht="15" customHeight="1">
      <c r="A50" s="18">
        <f t="shared" si="0"/>
        <v>46</v>
      </c>
      <c r="B50" s="11" t="s">
        <v>43</v>
      </c>
      <c r="C50" s="71" t="s">
        <v>10</v>
      </c>
      <c r="D50" s="22"/>
      <c r="E50" s="146">
        <v>9</v>
      </c>
      <c r="F50" s="22" t="s">
        <v>11</v>
      </c>
      <c r="G50" s="19" t="s">
        <v>83</v>
      </c>
    </row>
    <row r="51" spans="1:7" ht="15" customHeight="1">
      <c r="A51" s="18">
        <f t="shared" si="0"/>
        <v>47</v>
      </c>
      <c r="B51" s="11" t="s">
        <v>38</v>
      </c>
      <c r="C51" s="71" t="s">
        <v>10</v>
      </c>
      <c r="D51" s="22">
        <v>13</v>
      </c>
      <c r="E51" s="146">
        <v>13</v>
      </c>
      <c r="F51" s="22" t="s">
        <v>11</v>
      </c>
      <c r="G51" s="19" t="s">
        <v>83</v>
      </c>
    </row>
    <row r="52" spans="1:7" ht="15" customHeight="1">
      <c r="A52" s="18">
        <f t="shared" si="0"/>
        <v>48</v>
      </c>
      <c r="B52" s="11" t="s">
        <v>39</v>
      </c>
      <c r="C52" s="71" t="s">
        <v>10</v>
      </c>
      <c r="D52" s="22">
        <v>12</v>
      </c>
      <c r="E52" s="146">
        <v>12</v>
      </c>
      <c r="F52" s="22" t="s">
        <v>11</v>
      </c>
      <c r="G52" s="19" t="s">
        <v>83</v>
      </c>
    </row>
    <row r="53" spans="1:7" ht="15" customHeight="1">
      <c r="A53" s="18">
        <f t="shared" si="0"/>
        <v>49</v>
      </c>
      <c r="B53" s="11" t="s">
        <v>40</v>
      </c>
      <c r="C53" s="71" t="s">
        <v>10</v>
      </c>
      <c r="D53" s="22">
        <v>8</v>
      </c>
      <c r="E53" s="146">
        <v>8</v>
      </c>
      <c r="F53" s="22" t="s">
        <v>11</v>
      </c>
      <c r="G53" s="19" t="s">
        <v>83</v>
      </c>
    </row>
    <row r="54" spans="1:7" ht="15" customHeight="1">
      <c r="A54" s="18">
        <f t="shared" si="0"/>
        <v>50</v>
      </c>
      <c r="B54" s="11" t="s">
        <v>41</v>
      </c>
      <c r="C54" s="71" t="s">
        <v>10</v>
      </c>
      <c r="D54" s="22">
        <v>12</v>
      </c>
      <c r="E54" s="146">
        <v>12</v>
      </c>
      <c r="F54" s="22" t="s">
        <v>11</v>
      </c>
      <c r="G54" s="19" t="s">
        <v>83</v>
      </c>
    </row>
    <row r="55" spans="1:7" ht="15" customHeight="1" thickBot="1">
      <c r="A55" s="18">
        <f t="shared" si="0"/>
        <v>51</v>
      </c>
      <c r="B55" s="107" t="s">
        <v>42</v>
      </c>
      <c r="C55" s="108" t="s">
        <v>10</v>
      </c>
      <c r="D55" s="22">
        <v>12</v>
      </c>
      <c r="E55" s="150">
        <v>12</v>
      </c>
      <c r="F55" s="110" t="s">
        <v>11</v>
      </c>
      <c r="G55" s="115" t="s">
        <v>83</v>
      </c>
    </row>
    <row r="56" spans="1:7" ht="15" customHeight="1">
      <c r="A56" s="18">
        <f t="shared" si="0"/>
        <v>52</v>
      </c>
      <c r="B56" s="46" t="s">
        <v>246</v>
      </c>
      <c r="C56" s="72" t="s">
        <v>247</v>
      </c>
      <c r="D56" s="48"/>
      <c r="E56" s="77">
        <v>7</v>
      </c>
      <c r="F56" s="48" t="s">
        <v>23</v>
      </c>
      <c r="G56" s="49" t="s">
        <v>251</v>
      </c>
    </row>
    <row r="57" spans="1:8" ht="15" customHeight="1">
      <c r="A57" s="18">
        <f t="shared" si="0"/>
        <v>53</v>
      </c>
      <c r="B57" s="46" t="s">
        <v>9</v>
      </c>
      <c r="C57" s="72" t="s">
        <v>326</v>
      </c>
      <c r="D57" s="48"/>
      <c r="E57" s="77">
        <v>9</v>
      </c>
      <c r="F57" s="48" t="s">
        <v>23</v>
      </c>
      <c r="G57" s="49" t="s">
        <v>66</v>
      </c>
      <c r="H57" s="120"/>
    </row>
    <row r="58" spans="1:7" ht="15" customHeight="1">
      <c r="A58" s="18">
        <f t="shared" si="0"/>
        <v>54</v>
      </c>
      <c r="B58" s="46" t="s">
        <v>65</v>
      </c>
      <c r="C58" s="72" t="s">
        <v>77</v>
      </c>
      <c r="D58" s="48"/>
      <c r="E58" s="151">
        <v>11</v>
      </c>
      <c r="F58" s="48" t="s">
        <v>11</v>
      </c>
      <c r="G58" s="49" t="s">
        <v>66</v>
      </c>
    </row>
    <row r="59" spans="1:7" ht="15" customHeight="1">
      <c r="A59" s="18">
        <f t="shared" si="0"/>
        <v>55</v>
      </c>
      <c r="B59" s="46" t="s">
        <v>51</v>
      </c>
      <c r="C59" s="72" t="s">
        <v>255</v>
      </c>
      <c r="D59" s="48"/>
      <c r="E59" s="77">
        <v>14</v>
      </c>
      <c r="F59" s="48" t="s">
        <v>23</v>
      </c>
      <c r="G59" s="49" t="s">
        <v>66</v>
      </c>
    </row>
    <row r="60" spans="1:7" ht="15" customHeight="1">
      <c r="A60" s="18">
        <f t="shared" si="0"/>
        <v>56</v>
      </c>
      <c r="B60" s="46" t="s">
        <v>51</v>
      </c>
      <c r="C60" s="72" t="s">
        <v>10</v>
      </c>
      <c r="D60" s="48">
        <v>7</v>
      </c>
      <c r="E60" s="77">
        <v>7</v>
      </c>
      <c r="F60" s="48" t="s">
        <v>23</v>
      </c>
      <c r="G60" s="49" t="s">
        <v>66</v>
      </c>
    </row>
    <row r="61" spans="1:7" ht="15" customHeight="1">
      <c r="A61" s="18">
        <f t="shared" si="0"/>
        <v>57</v>
      </c>
      <c r="B61" s="46" t="s">
        <v>52</v>
      </c>
      <c r="C61" s="72" t="s">
        <v>147</v>
      </c>
      <c r="D61" s="48">
        <v>2</v>
      </c>
      <c r="E61" s="77">
        <v>2</v>
      </c>
      <c r="F61" s="48" t="s">
        <v>23</v>
      </c>
      <c r="G61" s="49" t="s">
        <v>66</v>
      </c>
    </row>
    <row r="62" spans="1:7" ht="15" customHeight="1">
      <c r="A62" s="18">
        <f t="shared" si="0"/>
        <v>58</v>
      </c>
      <c r="B62" s="46" t="s">
        <v>30</v>
      </c>
      <c r="C62" s="72" t="s">
        <v>10</v>
      </c>
      <c r="D62" s="48">
        <v>3</v>
      </c>
      <c r="E62" s="77">
        <v>3</v>
      </c>
      <c r="F62" s="48" t="s">
        <v>23</v>
      </c>
      <c r="G62" s="49" t="s">
        <v>66</v>
      </c>
    </row>
    <row r="63" spans="1:7" ht="15" customHeight="1">
      <c r="A63" s="18">
        <f t="shared" si="0"/>
        <v>59</v>
      </c>
      <c r="B63" s="46" t="s">
        <v>31</v>
      </c>
      <c r="C63" s="72" t="s">
        <v>10</v>
      </c>
      <c r="D63" s="48">
        <v>5</v>
      </c>
      <c r="E63" s="77">
        <v>5</v>
      </c>
      <c r="F63" s="48" t="s">
        <v>23</v>
      </c>
      <c r="G63" s="49" t="s">
        <v>66</v>
      </c>
    </row>
    <row r="64" spans="1:7" ht="15" customHeight="1">
      <c r="A64" s="18">
        <f t="shared" si="0"/>
        <v>60</v>
      </c>
      <c r="B64" s="46" t="s">
        <v>32</v>
      </c>
      <c r="C64" s="72" t="s">
        <v>61</v>
      </c>
      <c r="D64" s="48">
        <v>5</v>
      </c>
      <c r="E64" s="77">
        <v>5</v>
      </c>
      <c r="F64" s="48" t="s">
        <v>23</v>
      </c>
      <c r="G64" s="49" t="s">
        <v>66</v>
      </c>
    </row>
    <row r="65" spans="1:7" ht="15" customHeight="1">
      <c r="A65" s="18">
        <f t="shared" si="0"/>
        <v>61</v>
      </c>
      <c r="B65" s="46" t="s">
        <v>184</v>
      </c>
      <c r="C65" s="72" t="s">
        <v>187</v>
      </c>
      <c r="D65" s="48">
        <v>5</v>
      </c>
      <c r="E65" s="77">
        <v>5</v>
      </c>
      <c r="F65" s="48" t="s">
        <v>23</v>
      </c>
      <c r="G65" s="49" t="s">
        <v>66</v>
      </c>
    </row>
    <row r="66" spans="1:7" ht="15" customHeight="1">
      <c r="A66" s="18">
        <f t="shared" si="0"/>
        <v>62</v>
      </c>
      <c r="B66" s="46" t="s">
        <v>78</v>
      </c>
      <c r="C66" s="72" t="s">
        <v>79</v>
      </c>
      <c r="D66" s="48">
        <v>11</v>
      </c>
      <c r="E66" s="151">
        <v>11</v>
      </c>
      <c r="F66" s="48" t="s">
        <v>23</v>
      </c>
      <c r="G66" s="49" t="s">
        <v>66</v>
      </c>
    </row>
    <row r="67" spans="1:7" ht="15" customHeight="1">
      <c r="A67" s="18">
        <f t="shared" si="0"/>
        <v>63</v>
      </c>
      <c r="B67" s="46" t="s">
        <v>33</v>
      </c>
      <c r="C67" s="72" t="s">
        <v>137</v>
      </c>
      <c r="D67" s="48"/>
      <c r="E67" s="77">
        <v>11</v>
      </c>
      <c r="F67" s="48" t="s">
        <v>23</v>
      </c>
      <c r="G67" s="49" t="s">
        <v>66</v>
      </c>
    </row>
    <row r="68" spans="1:7" ht="15" customHeight="1">
      <c r="A68" s="18">
        <f t="shared" si="0"/>
        <v>64</v>
      </c>
      <c r="B68" s="46" t="s">
        <v>34</v>
      </c>
      <c r="C68" s="72" t="s">
        <v>102</v>
      </c>
      <c r="D68" s="48"/>
      <c r="E68" s="77">
        <v>11</v>
      </c>
      <c r="F68" s="48" t="s">
        <v>23</v>
      </c>
      <c r="G68" s="49" t="s">
        <v>66</v>
      </c>
    </row>
    <row r="69" spans="1:7" ht="15" customHeight="1">
      <c r="A69" s="18">
        <f t="shared" si="0"/>
        <v>65</v>
      </c>
      <c r="B69" s="46" t="s">
        <v>586</v>
      </c>
      <c r="C69" s="72" t="s">
        <v>109</v>
      </c>
      <c r="D69" s="48"/>
      <c r="E69" s="77">
        <v>14</v>
      </c>
      <c r="F69" s="48" t="s">
        <v>23</v>
      </c>
      <c r="G69" s="49" t="s">
        <v>66</v>
      </c>
    </row>
    <row r="70" spans="1:7" ht="15" customHeight="1">
      <c r="A70" s="18">
        <f aca="true" t="shared" si="1" ref="A70:A100">A69+1</f>
        <v>66</v>
      </c>
      <c r="B70" s="46" t="s">
        <v>36</v>
      </c>
      <c r="C70" s="72" t="s">
        <v>284</v>
      </c>
      <c r="D70" s="48"/>
      <c r="E70" s="77">
        <v>22</v>
      </c>
      <c r="F70" s="48" t="s">
        <v>23</v>
      </c>
      <c r="G70" s="49" t="s">
        <v>66</v>
      </c>
    </row>
    <row r="71" spans="1:7" ht="15" customHeight="1">
      <c r="A71" s="18">
        <f t="shared" si="1"/>
        <v>67</v>
      </c>
      <c r="B71" s="46" t="s">
        <v>588</v>
      </c>
      <c r="C71" s="72" t="s">
        <v>587</v>
      </c>
      <c r="D71" s="48"/>
      <c r="E71" s="77">
        <v>16</v>
      </c>
      <c r="F71" s="48" t="s">
        <v>23</v>
      </c>
      <c r="G71" s="49" t="s">
        <v>66</v>
      </c>
    </row>
    <row r="72" spans="1:7" ht="15" customHeight="1">
      <c r="A72" s="18">
        <f t="shared" si="1"/>
        <v>68</v>
      </c>
      <c r="B72" s="46" t="s">
        <v>110</v>
      </c>
      <c r="C72" s="72" t="s">
        <v>111</v>
      </c>
      <c r="D72" s="48"/>
      <c r="E72" s="77">
        <v>30</v>
      </c>
      <c r="F72" s="48" t="s">
        <v>23</v>
      </c>
      <c r="G72" s="49" t="s">
        <v>66</v>
      </c>
    </row>
    <row r="73" spans="1:7" ht="15" customHeight="1">
      <c r="A73" s="18">
        <f t="shared" si="1"/>
        <v>69</v>
      </c>
      <c r="B73" s="46" t="s">
        <v>220</v>
      </c>
      <c r="C73" s="72" t="s">
        <v>221</v>
      </c>
      <c r="D73" s="48"/>
      <c r="E73" s="77">
        <v>15</v>
      </c>
      <c r="F73" s="48" t="s">
        <v>23</v>
      </c>
      <c r="G73" s="49" t="s">
        <v>66</v>
      </c>
    </row>
    <row r="74" spans="1:7" ht="15" customHeight="1">
      <c r="A74" s="18">
        <f t="shared" si="1"/>
        <v>70</v>
      </c>
      <c r="B74" s="46" t="s">
        <v>234</v>
      </c>
      <c r="C74" s="72" t="s">
        <v>235</v>
      </c>
      <c r="D74" s="48"/>
      <c r="E74" s="77">
        <v>24</v>
      </c>
      <c r="F74" s="48" t="s">
        <v>23</v>
      </c>
      <c r="G74" s="49" t="s">
        <v>66</v>
      </c>
    </row>
    <row r="75" spans="1:7" ht="15" customHeight="1">
      <c r="A75" s="18">
        <f t="shared" si="1"/>
        <v>71</v>
      </c>
      <c r="B75" s="46" t="s">
        <v>240</v>
      </c>
      <c r="C75" s="72" t="s">
        <v>241</v>
      </c>
      <c r="D75" s="48"/>
      <c r="E75" s="77">
        <v>34</v>
      </c>
      <c r="F75" s="48" t="s">
        <v>23</v>
      </c>
      <c r="G75" s="49" t="s">
        <v>66</v>
      </c>
    </row>
    <row r="76" spans="1:7" ht="15" customHeight="1">
      <c r="A76" s="18">
        <f t="shared" si="1"/>
        <v>72</v>
      </c>
      <c r="B76" s="46" t="s">
        <v>268</v>
      </c>
      <c r="C76" s="72" t="s">
        <v>267</v>
      </c>
      <c r="D76" s="48"/>
      <c r="E76" s="152">
        <v>8</v>
      </c>
      <c r="F76" s="48" t="s">
        <v>23</v>
      </c>
      <c r="G76" s="49" t="s">
        <v>66</v>
      </c>
    </row>
    <row r="77" spans="1:7" ht="15" customHeight="1">
      <c r="A77" s="18">
        <f t="shared" si="1"/>
        <v>73</v>
      </c>
      <c r="B77" s="46" t="s">
        <v>203</v>
      </c>
      <c r="C77" s="72" t="s">
        <v>204</v>
      </c>
      <c r="D77" s="48"/>
      <c r="E77" s="77">
        <v>5</v>
      </c>
      <c r="F77" s="48" t="s">
        <v>23</v>
      </c>
      <c r="G77" s="49" t="s">
        <v>66</v>
      </c>
    </row>
    <row r="78" spans="1:7" ht="15" customHeight="1">
      <c r="A78" s="18">
        <f t="shared" si="1"/>
        <v>74</v>
      </c>
      <c r="B78" s="46" t="s">
        <v>194</v>
      </c>
      <c r="C78" s="72" t="s">
        <v>195</v>
      </c>
      <c r="D78" s="48">
        <v>9</v>
      </c>
      <c r="E78" s="77">
        <v>9</v>
      </c>
      <c r="F78" s="48" t="s">
        <v>23</v>
      </c>
      <c r="G78" s="49" t="s">
        <v>66</v>
      </c>
    </row>
    <row r="79" spans="1:7" ht="15" customHeight="1">
      <c r="A79" s="18">
        <f t="shared" si="1"/>
        <v>75</v>
      </c>
      <c r="B79" s="46" t="s">
        <v>70</v>
      </c>
      <c r="C79" s="72" t="s">
        <v>77</v>
      </c>
      <c r="D79" s="48"/>
      <c r="E79" s="151">
        <v>17</v>
      </c>
      <c r="F79" s="48" t="s">
        <v>11</v>
      </c>
      <c r="G79" s="49" t="s">
        <v>66</v>
      </c>
    </row>
    <row r="80" spans="1:7" ht="15" customHeight="1">
      <c r="A80" s="18">
        <f t="shared" si="1"/>
        <v>76</v>
      </c>
      <c r="B80" s="50" t="s">
        <v>627</v>
      </c>
      <c r="C80" s="73" t="s">
        <v>77</v>
      </c>
      <c r="D80" s="48">
        <v>2</v>
      </c>
      <c r="E80" s="153">
        <v>40</v>
      </c>
      <c r="F80" s="52" t="s">
        <v>11</v>
      </c>
      <c r="G80" s="53" t="s">
        <v>626</v>
      </c>
    </row>
    <row r="81" spans="1:7" ht="15" customHeight="1">
      <c r="A81" s="18">
        <f t="shared" si="1"/>
        <v>77</v>
      </c>
      <c r="B81" s="50" t="s">
        <v>628</v>
      </c>
      <c r="C81" s="72" t="s">
        <v>77</v>
      </c>
      <c r="D81" s="48">
        <v>7</v>
      </c>
      <c r="E81" s="153">
        <v>7</v>
      </c>
      <c r="F81" s="52" t="s">
        <v>11</v>
      </c>
      <c r="G81" s="53" t="s">
        <v>615</v>
      </c>
    </row>
    <row r="82" spans="1:7" ht="15" customHeight="1">
      <c r="A82" s="18">
        <f t="shared" si="1"/>
        <v>78</v>
      </c>
      <c r="B82" s="50" t="s">
        <v>98</v>
      </c>
      <c r="C82" s="72" t="s">
        <v>99</v>
      </c>
      <c r="D82" s="48"/>
      <c r="E82" s="78">
        <v>7</v>
      </c>
      <c r="F82" s="52" t="s">
        <v>23</v>
      </c>
      <c r="G82" s="53" t="s">
        <v>66</v>
      </c>
    </row>
    <row r="83" spans="1:7" ht="15" customHeight="1">
      <c r="A83" s="18">
        <f t="shared" si="1"/>
        <v>79</v>
      </c>
      <c r="B83" s="50" t="s">
        <v>98</v>
      </c>
      <c r="C83" s="72" t="s">
        <v>100</v>
      </c>
      <c r="D83" s="48"/>
      <c r="E83" s="78">
        <v>5</v>
      </c>
      <c r="F83" s="52" t="s">
        <v>23</v>
      </c>
      <c r="G83" s="53" t="s">
        <v>66</v>
      </c>
    </row>
    <row r="84" spans="1:7" ht="15" customHeight="1">
      <c r="A84" s="18">
        <f t="shared" si="1"/>
        <v>80</v>
      </c>
      <c r="B84" s="50" t="s">
        <v>56</v>
      </c>
      <c r="C84" s="72" t="s">
        <v>178</v>
      </c>
      <c r="D84" s="48">
        <v>5</v>
      </c>
      <c r="E84" s="78">
        <v>11</v>
      </c>
      <c r="F84" s="52" t="s">
        <v>23</v>
      </c>
      <c r="G84" s="53" t="s">
        <v>66</v>
      </c>
    </row>
    <row r="85" spans="1:7" ht="15" customHeight="1">
      <c r="A85" s="18">
        <f t="shared" si="1"/>
        <v>81</v>
      </c>
      <c r="B85" s="50" t="s">
        <v>213</v>
      </c>
      <c r="C85" s="73" t="s">
        <v>10</v>
      </c>
      <c r="D85" s="48">
        <v>8</v>
      </c>
      <c r="E85" s="78">
        <v>8</v>
      </c>
      <c r="F85" s="52" t="s">
        <v>23</v>
      </c>
      <c r="G85" s="53" t="s">
        <v>66</v>
      </c>
    </row>
    <row r="86" spans="1:7" ht="15" customHeight="1">
      <c r="A86" s="18">
        <f t="shared" si="1"/>
        <v>82</v>
      </c>
      <c r="B86" s="50" t="s">
        <v>162</v>
      </c>
      <c r="C86" s="72" t="s">
        <v>77</v>
      </c>
      <c r="D86" s="48"/>
      <c r="E86" s="78">
        <v>7</v>
      </c>
      <c r="F86" s="52" t="s">
        <v>11</v>
      </c>
      <c r="G86" s="53" t="s">
        <v>66</v>
      </c>
    </row>
    <row r="87" spans="1:7" ht="15" customHeight="1">
      <c r="A87" s="18">
        <f t="shared" si="1"/>
        <v>83</v>
      </c>
      <c r="B87" s="50" t="s">
        <v>62</v>
      </c>
      <c r="C87" s="72" t="s">
        <v>67</v>
      </c>
      <c r="D87" s="48"/>
      <c r="E87" s="78">
        <v>7</v>
      </c>
      <c r="F87" s="52" t="s">
        <v>23</v>
      </c>
      <c r="G87" s="53" t="s">
        <v>66</v>
      </c>
    </row>
    <row r="88" spans="1:7" s="3" customFormat="1" ht="15" customHeight="1">
      <c r="A88" s="18">
        <f t="shared" si="1"/>
        <v>84</v>
      </c>
      <c r="B88" s="50" t="s">
        <v>68</v>
      </c>
      <c r="C88" s="72" t="s">
        <v>69</v>
      </c>
      <c r="D88" s="48"/>
      <c r="E88" s="154">
        <v>14</v>
      </c>
      <c r="F88" s="52" t="s">
        <v>23</v>
      </c>
      <c r="G88" s="53" t="s">
        <v>66</v>
      </c>
    </row>
    <row r="89" spans="1:7" ht="15" customHeight="1">
      <c r="A89" s="18">
        <f t="shared" si="1"/>
        <v>85</v>
      </c>
      <c r="B89" s="50" t="s">
        <v>24</v>
      </c>
      <c r="C89" s="72" t="s">
        <v>82</v>
      </c>
      <c r="D89" s="48"/>
      <c r="E89" s="78">
        <v>7</v>
      </c>
      <c r="F89" s="52" t="s">
        <v>23</v>
      </c>
      <c r="G89" s="53" t="s">
        <v>66</v>
      </c>
    </row>
    <row r="90" spans="1:7" ht="15" customHeight="1">
      <c r="A90" s="18">
        <f t="shared" si="1"/>
        <v>86</v>
      </c>
      <c r="B90" s="50" t="s">
        <v>24</v>
      </c>
      <c r="C90" s="72" t="s">
        <v>10</v>
      </c>
      <c r="D90" s="48">
        <v>5</v>
      </c>
      <c r="E90" s="78">
        <v>5</v>
      </c>
      <c r="F90" s="52" t="s">
        <v>23</v>
      </c>
      <c r="G90" s="53" t="s">
        <v>66</v>
      </c>
    </row>
    <row r="91" spans="1:7" ht="15" customHeight="1">
      <c r="A91" s="18">
        <f t="shared" si="1"/>
        <v>87</v>
      </c>
      <c r="B91" s="50" t="s">
        <v>75</v>
      </c>
      <c r="C91" s="72" t="s">
        <v>76</v>
      </c>
      <c r="D91" s="48"/>
      <c r="E91" s="154">
        <v>11</v>
      </c>
      <c r="F91" s="52" t="s">
        <v>23</v>
      </c>
      <c r="G91" s="53" t="s">
        <v>66</v>
      </c>
    </row>
    <row r="92" spans="1:7" ht="15" customHeight="1">
      <c r="A92" s="18">
        <f t="shared" si="1"/>
        <v>88</v>
      </c>
      <c r="B92" s="50" t="s">
        <v>80</v>
      </c>
      <c r="C92" s="73" t="s">
        <v>146</v>
      </c>
      <c r="D92" s="48">
        <v>8</v>
      </c>
      <c r="E92" s="78">
        <v>8</v>
      </c>
      <c r="F92" s="52" t="s">
        <v>23</v>
      </c>
      <c r="G92" s="53" t="s">
        <v>66</v>
      </c>
    </row>
    <row r="93" spans="1:7" ht="15" customHeight="1">
      <c r="A93" s="18">
        <f t="shared" si="1"/>
        <v>89</v>
      </c>
      <c r="B93" s="50" t="s">
        <v>296</v>
      </c>
      <c r="C93" s="73" t="s">
        <v>297</v>
      </c>
      <c r="D93" s="48">
        <v>11</v>
      </c>
      <c r="E93" s="78">
        <v>14</v>
      </c>
      <c r="F93" s="52" t="s">
        <v>23</v>
      </c>
      <c r="G93" s="53" t="s">
        <v>66</v>
      </c>
    </row>
    <row r="94" spans="1:7" ht="15" customHeight="1">
      <c r="A94" s="18">
        <f t="shared" si="1"/>
        <v>90</v>
      </c>
      <c r="B94" s="46" t="s">
        <v>304</v>
      </c>
      <c r="C94" s="73" t="s">
        <v>303</v>
      </c>
      <c r="D94" s="48"/>
      <c r="E94" s="77">
        <v>31</v>
      </c>
      <c r="F94" s="48" t="s">
        <v>23</v>
      </c>
      <c r="G94" s="48" t="s">
        <v>66</v>
      </c>
    </row>
    <row r="95" spans="1:7" ht="15" customHeight="1">
      <c r="A95" s="18">
        <f t="shared" si="1"/>
        <v>91</v>
      </c>
      <c r="B95" s="46" t="s">
        <v>312</v>
      </c>
      <c r="C95" s="46" t="s">
        <v>313</v>
      </c>
      <c r="D95" s="48"/>
      <c r="E95" s="77">
        <v>22</v>
      </c>
      <c r="F95" s="48" t="s">
        <v>23</v>
      </c>
      <c r="G95" s="48" t="s">
        <v>66</v>
      </c>
    </row>
    <row r="96" spans="1:7" ht="15" customHeight="1">
      <c r="A96" s="18">
        <f t="shared" si="1"/>
        <v>92</v>
      </c>
      <c r="B96" s="46" t="s">
        <v>45</v>
      </c>
      <c r="C96" s="46" t="s">
        <v>589</v>
      </c>
      <c r="D96" s="48"/>
      <c r="E96" s="77">
        <v>6</v>
      </c>
      <c r="F96" s="48" t="s">
        <v>23</v>
      </c>
      <c r="G96" s="48" t="s">
        <v>66</v>
      </c>
    </row>
    <row r="97" spans="1:7" ht="15" customHeight="1">
      <c r="A97" s="18">
        <f t="shared" si="1"/>
        <v>93</v>
      </c>
      <c r="B97" s="46" t="s">
        <v>603</v>
      </c>
      <c r="C97" s="46" t="s">
        <v>605</v>
      </c>
      <c r="D97" s="48"/>
      <c r="E97" s="77">
        <v>8</v>
      </c>
      <c r="F97" s="48" t="s">
        <v>601</v>
      </c>
      <c r="G97" s="48" t="s">
        <v>66</v>
      </c>
    </row>
    <row r="98" spans="1:7" ht="15" customHeight="1">
      <c r="A98" s="18">
        <f t="shared" si="1"/>
        <v>94</v>
      </c>
      <c r="B98" s="46" t="s">
        <v>607</v>
      </c>
      <c r="C98" s="46" t="s">
        <v>604</v>
      </c>
      <c r="D98" s="46"/>
      <c r="E98" s="77">
        <v>20</v>
      </c>
      <c r="F98" s="48" t="s">
        <v>601</v>
      </c>
      <c r="G98" s="48" t="s">
        <v>66</v>
      </c>
    </row>
    <row r="99" spans="1:7" ht="15" customHeight="1">
      <c r="A99" s="18">
        <f t="shared" si="1"/>
        <v>95</v>
      </c>
      <c r="B99" s="11" t="s">
        <v>625</v>
      </c>
      <c r="C99" s="11" t="s">
        <v>612</v>
      </c>
      <c r="D99" s="11">
        <v>3</v>
      </c>
      <c r="E99" s="76">
        <v>3</v>
      </c>
      <c r="F99" s="22" t="s">
        <v>23</v>
      </c>
      <c r="G99" s="22" t="s">
        <v>615</v>
      </c>
    </row>
    <row r="100" spans="1:7" ht="15" customHeight="1">
      <c r="A100" s="18">
        <f t="shared" si="1"/>
        <v>96</v>
      </c>
      <c r="B100" s="144" t="s">
        <v>631</v>
      </c>
      <c r="C100" s="144"/>
      <c r="D100" s="144"/>
      <c r="E100" s="155">
        <v>28</v>
      </c>
      <c r="F100" s="143" t="s">
        <v>601</v>
      </c>
      <c r="G100" s="143" t="s">
        <v>251</v>
      </c>
    </row>
    <row r="101" spans="1:7" ht="15" customHeight="1">
      <c r="A101" s="22">
        <v>97</v>
      </c>
      <c r="B101" s="144" t="s">
        <v>633</v>
      </c>
      <c r="C101" s="144"/>
      <c r="D101" s="144"/>
      <c r="E101" s="143">
        <v>162</v>
      </c>
      <c r="F101" s="143" t="s">
        <v>634</v>
      </c>
      <c r="G101" s="143" t="s">
        <v>251</v>
      </c>
    </row>
    <row r="102" spans="1:7" ht="18.75" customHeight="1" thickBot="1">
      <c r="A102" s="20"/>
      <c r="B102" s="21"/>
      <c r="C102" s="21"/>
      <c r="D102" s="116">
        <f>SUM(D5:D101)</f>
        <v>808</v>
      </c>
      <c r="E102" s="116">
        <f>SUM(E5:E101)</f>
        <v>1584</v>
      </c>
      <c r="F102" s="20"/>
      <c r="G102" s="20"/>
    </row>
    <row r="103" spans="1:7" ht="15" customHeight="1">
      <c r="A103" s="157" t="s">
        <v>635</v>
      </c>
      <c r="B103" s="157"/>
      <c r="C103" s="157"/>
      <c r="D103" s="157"/>
      <c r="E103" s="157"/>
      <c r="F103" s="157"/>
      <c r="G103" s="157"/>
    </row>
    <row r="104" spans="1:7" ht="15" customHeight="1">
      <c r="A104" s="2"/>
      <c r="B104" s="3"/>
      <c r="F104" s="4"/>
      <c r="G104" s="2"/>
    </row>
    <row r="105" spans="1:7" ht="15" customHeight="1">
      <c r="A105" s="2"/>
      <c r="B105" s="9"/>
      <c r="F105" s="9"/>
      <c r="G105" s="2"/>
    </row>
    <row r="106" spans="1:7" ht="39.75" customHeight="1">
      <c r="A106" s="2"/>
      <c r="G106" s="2"/>
    </row>
    <row r="107" spans="1:7" ht="12.75">
      <c r="A107" s="2"/>
      <c r="B107" s="3" t="s">
        <v>73</v>
      </c>
      <c r="F107" s="4" t="s">
        <v>73</v>
      </c>
      <c r="G107" s="2"/>
    </row>
    <row r="108" spans="1:7" ht="39.75" customHeight="1">
      <c r="A108" s="2"/>
      <c r="G108" s="2"/>
    </row>
    <row r="109" spans="1:7" ht="12.75">
      <c r="A109" s="2"/>
      <c r="B109" s="3" t="s">
        <v>74</v>
      </c>
      <c r="F109" s="4"/>
      <c r="G109" s="2"/>
    </row>
    <row r="110" spans="1:7" ht="39.75" customHeight="1">
      <c r="A110" s="2"/>
      <c r="G110" s="2"/>
    </row>
    <row r="111" spans="1:7" ht="12.75">
      <c r="A111" s="2"/>
      <c r="B111" s="119"/>
      <c r="F111" s="4"/>
      <c r="G111" s="2"/>
    </row>
    <row r="112" spans="2:6" ht="12.75">
      <c r="B112" s="3"/>
      <c r="F112" s="4"/>
    </row>
    <row r="113" spans="1:2" ht="12.75">
      <c r="A113" s="1"/>
      <c r="B113" s="8"/>
    </row>
    <row r="114" ht="12.75">
      <c r="B114" s="6"/>
    </row>
  </sheetData>
  <sheetProtection/>
  <mergeCells count="1">
    <mergeCell ref="A103:G10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E43">
      <selection activeCell="M61" sqref="M61"/>
    </sheetView>
  </sheetViews>
  <sheetFormatPr defaultColWidth="9.140625" defaultRowHeight="12.75"/>
  <cols>
    <col min="1" max="1" width="12.57421875" style="0" hidden="1" customWidth="1"/>
    <col min="2" max="2" width="35.8515625" style="0" bestFit="1" customWidth="1"/>
    <col min="3" max="3" width="25.00390625" style="0" customWidth="1"/>
    <col min="4" max="4" width="50.8515625" style="0" customWidth="1"/>
    <col min="5" max="5" width="11.7109375" style="0" customWidth="1"/>
    <col min="6" max="7" width="10.28125" style="0" customWidth="1"/>
    <col min="8" max="8" width="7.28125" style="0" customWidth="1"/>
    <col min="9" max="9" width="6.140625" style="0" customWidth="1"/>
    <col min="10" max="10" width="6.28125" style="0" customWidth="1"/>
    <col min="11" max="11" width="5.00390625" style="0" customWidth="1"/>
    <col min="12" max="12" width="8.140625" style="0" customWidth="1"/>
    <col min="13" max="13" width="49.140625" style="0" bestFit="1" customWidth="1"/>
  </cols>
  <sheetData>
    <row r="1" spans="1:13" ht="15" customHeight="1">
      <c r="A1" s="129" t="s">
        <v>327</v>
      </c>
      <c r="B1" s="129" t="s">
        <v>328</v>
      </c>
      <c r="C1" s="129" t="s">
        <v>329</v>
      </c>
      <c r="D1" s="129" t="s">
        <v>330</v>
      </c>
      <c r="E1" s="129" t="s">
        <v>331</v>
      </c>
      <c r="F1" s="129" t="s">
        <v>332</v>
      </c>
      <c r="G1" s="129" t="s">
        <v>333</v>
      </c>
      <c r="H1" s="129" t="s">
        <v>334</v>
      </c>
      <c r="I1" s="129" t="s">
        <v>335</v>
      </c>
      <c r="J1" s="129" t="s">
        <v>336</v>
      </c>
      <c r="K1" s="129" t="s">
        <v>337</v>
      </c>
      <c r="L1" s="129" t="s">
        <v>338</v>
      </c>
      <c r="M1" s="129" t="s">
        <v>339</v>
      </c>
    </row>
    <row r="2" spans="1:13" ht="15" customHeight="1">
      <c r="A2" s="130" t="s">
        <v>340</v>
      </c>
      <c r="B2" s="130" t="s">
        <v>341</v>
      </c>
      <c r="C2" s="130" t="s">
        <v>342</v>
      </c>
      <c r="D2" s="130" t="s">
        <v>343</v>
      </c>
      <c r="E2" s="130" t="s">
        <v>344</v>
      </c>
      <c r="F2" s="130" t="s">
        <v>345</v>
      </c>
      <c r="G2" s="130" t="s">
        <v>346</v>
      </c>
      <c r="H2" s="131">
        <v>85013</v>
      </c>
      <c r="I2" s="130" t="s">
        <v>347</v>
      </c>
      <c r="J2" s="130" t="s">
        <v>348</v>
      </c>
      <c r="K2" s="130" t="s">
        <v>349</v>
      </c>
      <c r="L2" s="130" t="s">
        <v>350</v>
      </c>
      <c r="M2" s="130" t="s">
        <v>351</v>
      </c>
    </row>
    <row r="3" spans="1:13" ht="15" customHeight="1">
      <c r="A3" s="130" t="s">
        <v>352</v>
      </c>
      <c r="B3" s="130" t="s">
        <v>353</v>
      </c>
      <c r="C3" s="130" t="s">
        <v>354</v>
      </c>
      <c r="D3" s="130" t="s">
        <v>355</v>
      </c>
      <c r="E3" s="130" t="s">
        <v>344</v>
      </c>
      <c r="F3" s="130" t="s">
        <v>345</v>
      </c>
      <c r="G3" s="130" t="s">
        <v>346</v>
      </c>
      <c r="H3" s="131">
        <v>85013</v>
      </c>
      <c r="I3" s="130" t="s">
        <v>347</v>
      </c>
      <c r="J3" s="130" t="s">
        <v>348</v>
      </c>
      <c r="K3" s="130" t="s">
        <v>349</v>
      </c>
      <c r="L3" s="130" t="s">
        <v>356</v>
      </c>
      <c r="M3" s="130" t="s">
        <v>357</v>
      </c>
    </row>
    <row r="4" spans="1:13" ht="15" customHeight="1">
      <c r="A4" s="130" t="s">
        <v>358</v>
      </c>
      <c r="B4" s="130" t="s">
        <v>341</v>
      </c>
      <c r="C4" s="130" t="s">
        <v>342</v>
      </c>
      <c r="D4" s="130" t="s">
        <v>359</v>
      </c>
      <c r="E4" s="130" t="s">
        <v>344</v>
      </c>
      <c r="F4" s="130" t="s">
        <v>345</v>
      </c>
      <c r="G4" s="130" t="s">
        <v>346</v>
      </c>
      <c r="H4" s="131">
        <v>85013</v>
      </c>
      <c r="I4" s="130" t="s">
        <v>347</v>
      </c>
      <c r="J4" s="130" t="s">
        <v>348</v>
      </c>
      <c r="K4" s="130" t="s">
        <v>349</v>
      </c>
      <c r="L4" s="130" t="s">
        <v>360</v>
      </c>
      <c r="M4" s="130" t="s">
        <v>361</v>
      </c>
    </row>
    <row r="5" spans="1:13" ht="15" customHeight="1">
      <c r="A5" s="130" t="s">
        <v>362</v>
      </c>
      <c r="B5" s="130" t="s">
        <v>341</v>
      </c>
      <c r="C5" s="130" t="s">
        <v>342</v>
      </c>
      <c r="D5" s="130" t="s">
        <v>363</v>
      </c>
      <c r="E5" s="130" t="s">
        <v>344</v>
      </c>
      <c r="F5" s="130" t="s">
        <v>345</v>
      </c>
      <c r="G5" s="130" t="s">
        <v>346</v>
      </c>
      <c r="H5" s="131">
        <v>85013</v>
      </c>
      <c r="I5" s="130" t="s">
        <v>347</v>
      </c>
      <c r="J5" s="130" t="s">
        <v>348</v>
      </c>
      <c r="K5" s="130" t="s">
        <v>349</v>
      </c>
      <c r="L5" s="130" t="s">
        <v>364</v>
      </c>
      <c r="M5" s="130" t="s">
        <v>365</v>
      </c>
    </row>
    <row r="6" spans="1:13" ht="15" customHeight="1">
      <c r="A6" s="130" t="s">
        <v>366</v>
      </c>
      <c r="B6" s="130" t="s">
        <v>341</v>
      </c>
      <c r="C6" s="130" t="s">
        <v>342</v>
      </c>
      <c r="D6" s="130" t="s">
        <v>363</v>
      </c>
      <c r="E6" s="130" t="s">
        <v>344</v>
      </c>
      <c r="F6" s="130" t="s">
        <v>345</v>
      </c>
      <c r="G6" s="130" t="s">
        <v>346</v>
      </c>
      <c r="H6" s="131">
        <v>85013</v>
      </c>
      <c r="I6" s="130" t="s">
        <v>347</v>
      </c>
      <c r="J6" s="130" t="s">
        <v>348</v>
      </c>
      <c r="K6" s="130" t="s">
        <v>349</v>
      </c>
      <c r="L6" s="130" t="s">
        <v>367</v>
      </c>
      <c r="M6" s="130" t="s">
        <v>365</v>
      </c>
    </row>
    <row r="7" spans="1:13" ht="15" customHeight="1">
      <c r="A7" s="130" t="s">
        <v>368</v>
      </c>
      <c r="B7" s="130" t="s">
        <v>341</v>
      </c>
      <c r="C7" s="130" t="s">
        <v>342</v>
      </c>
      <c r="D7" s="130" t="s">
        <v>369</v>
      </c>
      <c r="E7" s="130" t="s">
        <v>344</v>
      </c>
      <c r="F7" s="130" t="s">
        <v>345</v>
      </c>
      <c r="G7" s="130" t="s">
        <v>346</v>
      </c>
      <c r="H7" s="131">
        <v>85013</v>
      </c>
      <c r="I7" s="130" t="s">
        <v>347</v>
      </c>
      <c r="J7" s="130" t="s">
        <v>348</v>
      </c>
      <c r="K7" s="130" t="s">
        <v>349</v>
      </c>
      <c r="L7" s="130" t="s">
        <v>370</v>
      </c>
      <c r="M7" s="130" t="s">
        <v>371</v>
      </c>
    </row>
    <row r="8" spans="1:13" ht="15" customHeight="1">
      <c r="A8" s="130" t="s">
        <v>372</v>
      </c>
      <c r="B8" s="130" t="s">
        <v>341</v>
      </c>
      <c r="C8" s="130" t="s">
        <v>342</v>
      </c>
      <c r="D8" s="130" t="s">
        <v>373</v>
      </c>
      <c r="E8" s="130" t="s">
        <v>344</v>
      </c>
      <c r="F8" s="130" t="s">
        <v>345</v>
      </c>
      <c r="G8" s="130" t="s">
        <v>346</v>
      </c>
      <c r="H8" s="131">
        <v>85013</v>
      </c>
      <c r="I8" s="130" t="s">
        <v>347</v>
      </c>
      <c r="J8" s="130" t="s">
        <v>348</v>
      </c>
      <c r="K8" s="130" t="s">
        <v>349</v>
      </c>
      <c r="L8" s="130" t="s">
        <v>374</v>
      </c>
      <c r="M8" s="130" t="s">
        <v>375</v>
      </c>
    </row>
    <row r="9" spans="1:13" ht="15" customHeight="1">
      <c r="A9" s="130" t="s">
        <v>376</v>
      </c>
      <c r="B9" s="130" t="s">
        <v>341</v>
      </c>
      <c r="C9" s="130" t="s">
        <v>342</v>
      </c>
      <c r="D9" s="130" t="s">
        <v>377</v>
      </c>
      <c r="E9" s="130" t="s">
        <v>344</v>
      </c>
      <c r="F9" s="130" t="s">
        <v>345</v>
      </c>
      <c r="G9" s="130" t="s">
        <v>346</v>
      </c>
      <c r="H9" s="131">
        <v>85013</v>
      </c>
      <c r="I9" s="130" t="s">
        <v>347</v>
      </c>
      <c r="J9" s="130" t="s">
        <v>348</v>
      </c>
      <c r="K9" s="130" t="s">
        <v>349</v>
      </c>
      <c r="L9" s="130" t="s">
        <v>378</v>
      </c>
      <c r="M9" s="130" t="s">
        <v>379</v>
      </c>
    </row>
    <row r="10" spans="1:13" ht="15" customHeight="1">
      <c r="A10" s="130" t="s">
        <v>380</v>
      </c>
      <c r="B10" s="130" t="s">
        <v>341</v>
      </c>
      <c r="C10" s="130" t="s">
        <v>342</v>
      </c>
      <c r="D10" s="130" t="s">
        <v>381</v>
      </c>
      <c r="E10" s="130" t="s">
        <v>344</v>
      </c>
      <c r="F10" s="130" t="s">
        <v>345</v>
      </c>
      <c r="G10" s="130" t="s">
        <v>346</v>
      </c>
      <c r="H10" s="131">
        <v>85013</v>
      </c>
      <c r="I10" s="130" t="s">
        <v>347</v>
      </c>
      <c r="J10" s="130" t="s">
        <v>348</v>
      </c>
      <c r="K10" s="130" t="s">
        <v>349</v>
      </c>
      <c r="L10" s="130" t="s">
        <v>382</v>
      </c>
      <c r="M10" s="130" t="s">
        <v>383</v>
      </c>
    </row>
    <row r="11" spans="1:13" ht="15" customHeight="1">
      <c r="A11" s="130" t="s">
        <v>384</v>
      </c>
      <c r="B11" s="130" t="s">
        <v>341</v>
      </c>
      <c r="C11" s="130" t="s">
        <v>342</v>
      </c>
      <c r="D11" s="130" t="s">
        <v>385</v>
      </c>
      <c r="E11" s="130" t="s">
        <v>344</v>
      </c>
      <c r="F11" s="130" t="s">
        <v>345</v>
      </c>
      <c r="G11" s="130" t="s">
        <v>346</v>
      </c>
      <c r="H11" s="131">
        <v>85013</v>
      </c>
      <c r="I11" s="130" t="s">
        <v>347</v>
      </c>
      <c r="J11" s="130" t="s">
        <v>348</v>
      </c>
      <c r="K11" s="130" t="s">
        <v>349</v>
      </c>
      <c r="L11" s="130" t="s">
        <v>386</v>
      </c>
      <c r="M11" s="130" t="s">
        <v>387</v>
      </c>
    </row>
    <row r="12" spans="1:13" ht="15" customHeight="1">
      <c r="A12" s="130" t="s">
        <v>388</v>
      </c>
      <c r="B12" s="130" t="s">
        <v>341</v>
      </c>
      <c r="C12" s="130" t="s">
        <v>389</v>
      </c>
      <c r="D12" s="130" t="s">
        <v>390</v>
      </c>
      <c r="E12" s="130" t="s">
        <v>344</v>
      </c>
      <c r="F12" s="130" t="s">
        <v>345</v>
      </c>
      <c r="G12" s="130" t="s">
        <v>346</v>
      </c>
      <c r="H12" s="131">
        <v>85013</v>
      </c>
      <c r="I12" s="130" t="s">
        <v>347</v>
      </c>
      <c r="J12" s="130" t="s">
        <v>348</v>
      </c>
      <c r="K12" s="130" t="s">
        <v>349</v>
      </c>
      <c r="L12" s="130" t="s">
        <v>391</v>
      </c>
      <c r="M12" s="130" t="s">
        <v>392</v>
      </c>
    </row>
    <row r="13" spans="1:13" ht="15" customHeight="1">
      <c r="A13" s="130" t="s">
        <v>393</v>
      </c>
      <c r="B13" s="130" t="s">
        <v>341</v>
      </c>
      <c r="C13" s="130" t="s">
        <v>394</v>
      </c>
      <c r="D13" s="130" t="s">
        <v>395</v>
      </c>
      <c r="E13" s="130" t="s">
        <v>344</v>
      </c>
      <c r="F13" s="130" t="s">
        <v>345</v>
      </c>
      <c r="G13" s="130" t="s">
        <v>346</v>
      </c>
      <c r="H13" s="131">
        <v>85013</v>
      </c>
      <c r="I13" s="130" t="s">
        <v>347</v>
      </c>
      <c r="J13" s="130" t="s">
        <v>348</v>
      </c>
      <c r="K13" s="130" t="s">
        <v>349</v>
      </c>
      <c r="L13" s="130" t="s">
        <v>396</v>
      </c>
      <c r="M13" s="130" t="s">
        <v>397</v>
      </c>
    </row>
    <row r="14" spans="1:13" ht="15" customHeight="1">
      <c r="A14" s="130" t="s">
        <v>398</v>
      </c>
      <c r="B14" s="130" t="s">
        <v>399</v>
      </c>
      <c r="C14" s="130" t="s">
        <v>400</v>
      </c>
      <c r="D14" s="130" t="s">
        <v>401</v>
      </c>
      <c r="E14" s="130" t="s">
        <v>344</v>
      </c>
      <c r="F14" s="130" t="s">
        <v>345</v>
      </c>
      <c r="G14" s="130" t="s">
        <v>346</v>
      </c>
      <c r="H14" s="131">
        <v>85013</v>
      </c>
      <c r="I14" s="130" t="s">
        <v>402</v>
      </c>
      <c r="J14" s="130" t="s">
        <v>348</v>
      </c>
      <c r="K14" s="130" t="s">
        <v>403</v>
      </c>
      <c r="L14" s="130" t="s">
        <v>404</v>
      </c>
      <c r="M14" s="130" t="s">
        <v>405</v>
      </c>
    </row>
    <row r="15" spans="1:13" ht="15" customHeight="1">
      <c r="A15" s="130" t="s">
        <v>406</v>
      </c>
      <c r="B15" s="130" t="s">
        <v>341</v>
      </c>
      <c r="C15" s="130" t="s">
        <v>342</v>
      </c>
      <c r="D15" s="130" t="s">
        <v>407</v>
      </c>
      <c r="E15" s="130" t="s">
        <v>344</v>
      </c>
      <c r="F15" s="130" t="s">
        <v>345</v>
      </c>
      <c r="G15" s="130" t="s">
        <v>346</v>
      </c>
      <c r="H15" s="131">
        <v>85013</v>
      </c>
      <c r="I15" s="130" t="s">
        <v>347</v>
      </c>
      <c r="J15" s="130" t="s">
        <v>348</v>
      </c>
      <c r="K15" s="130" t="s">
        <v>349</v>
      </c>
      <c r="L15" s="130" t="s">
        <v>408</v>
      </c>
      <c r="M15" s="130" t="s">
        <v>409</v>
      </c>
    </row>
    <row r="16" spans="1:13" ht="15" customHeight="1">
      <c r="A16" s="130" t="s">
        <v>410</v>
      </c>
      <c r="B16" s="130" t="s">
        <v>341</v>
      </c>
      <c r="C16" s="130" t="s">
        <v>342</v>
      </c>
      <c r="D16" s="130" t="s">
        <v>411</v>
      </c>
      <c r="E16" s="130" t="s">
        <v>344</v>
      </c>
      <c r="F16" s="130" t="s">
        <v>345</v>
      </c>
      <c r="G16" s="130" t="s">
        <v>346</v>
      </c>
      <c r="H16" s="131">
        <v>85013</v>
      </c>
      <c r="I16" s="130" t="s">
        <v>347</v>
      </c>
      <c r="J16" s="130" t="s">
        <v>348</v>
      </c>
      <c r="K16" s="130" t="s">
        <v>349</v>
      </c>
      <c r="L16" s="130" t="s">
        <v>412</v>
      </c>
      <c r="M16" s="130" t="s">
        <v>413</v>
      </c>
    </row>
    <row r="17" spans="1:13" ht="15" customHeight="1">
      <c r="A17" s="130" t="s">
        <v>414</v>
      </c>
      <c r="B17" s="130" t="s">
        <v>399</v>
      </c>
      <c r="C17" s="130" t="s">
        <v>400</v>
      </c>
      <c r="D17" s="130" t="s">
        <v>415</v>
      </c>
      <c r="E17" s="130" t="s">
        <v>344</v>
      </c>
      <c r="F17" s="130" t="s">
        <v>345</v>
      </c>
      <c r="G17" s="130" t="s">
        <v>346</v>
      </c>
      <c r="H17" s="131">
        <v>85013</v>
      </c>
      <c r="I17" s="130" t="s">
        <v>402</v>
      </c>
      <c r="J17" s="130" t="s">
        <v>348</v>
      </c>
      <c r="K17" s="130" t="s">
        <v>403</v>
      </c>
      <c r="L17" s="130" t="s">
        <v>416</v>
      </c>
      <c r="M17" s="130" t="s">
        <v>405</v>
      </c>
    </row>
    <row r="18" spans="1:13" ht="15" customHeight="1">
      <c r="A18" s="130" t="s">
        <v>417</v>
      </c>
      <c r="B18" s="130" t="s">
        <v>418</v>
      </c>
      <c r="C18" s="130" t="s">
        <v>400</v>
      </c>
      <c r="D18" s="130" t="s">
        <v>415</v>
      </c>
      <c r="E18" s="130" t="s">
        <v>344</v>
      </c>
      <c r="F18" s="130" t="s">
        <v>345</v>
      </c>
      <c r="G18" s="130" t="s">
        <v>346</v>
      </c>
      <c r="H18" s="131">
        <v>85013</v>
      </c>
      <c r="I18" s="130" t="s">
        <v>402</v>
      </c>
      <c r="J18" s="130" t="s">
        <v>348</v>
      </c>
      <c r="K18" s="130" t="s">
        <v>349</v>
      </c>
      <c r="L18" s="130" t="s">
        <v>419</v>
      </c>
      <c r="M18" s="130" t="s">
        <v>405</v>
      </c>
    </row>
    <row r="19" spans="1:13" ht="15" customHeight="1">
      <c r="A19" s="130" t="s">
        <v>420</v>
      </c>
      <c r="B19" s="130" t="s">
        <v>421</v>
      </c>
      <c r="C19" s="130" t="s">
        <v>400</v>
      </c>
      <c r="D19" s="130" t="s">
        <v>415</v>
      </c>
      <c r="E19" s="130" t="s">
        <v>344</v>
      </c>
      <c r="F19" s="130" t="s">
        <v>345</v>
      </c>
      <c r="G19" s="130" t="s">
        <v>346</v>
      </c>
      <c r="H19" s="131">
        <v>85013</v>
      </c>
      <c r="I19" s="130" t="s">
        <v>402</v>
      </c>
      <c r="J19" s="130" t="s">
        <v>348</v>
      </c>
      <c r="K19" s="130" t="s">
        <v>422</v>
      </c>
      <c r="L19" s="130" t="s">
        <v>423</v>
      </c>
      <c r="M19" s="130" t="s">
        <v>405</v>
      </c>
    </row>
    <row r="20" spans="1:13" ht="21">
      <c r="A20" s="130" t="s">
        <v>424</v>
      </c>
      <c r="B20" s="130" t="s">
        <v>425</v>
      </c>
      <c r="C20" s="130" t="s">
        <v>400</v>
      </c>
      <c r="D20" s="130" t="s">
        <v>426</v>
      </c>
      <c r="E20" s="130" t="s">
        <v>344</v>
      </c>
      <c r="F20" s="130" t="s">
        <v>345</v>
      </c>
      <c r="G20" s="130" t="s">
        <v>346</v>
      </c>
      <c r="H20" s="131">
        <v>85013</v>
      </c>
      <c r="I20" s="130" t="s">
        <v>402</v>
      </c>
      <c r="J20" s="130" t="s">
        <v>348</v>
      </c>
      <c r="K20" s="130" t="s">
        <v>427</v>
      </c>
      <c r="L20" s="130" t="s">
        <v>428</v>
      </c>
      <c r="M20" s="130" t="s">
        <v>405</v>
      </c>
    </row>
    <row r="21" spans="1:13" ht="15" customHeight="1">
      <c r="A21" s="130" t="s">
        <v>429</v>
      </c>
      <c r="B21" s="130" t="s">
        <v>399</v>
      </c>
      <c r="C21" s="130" t="s">
        <v>400</v>
      </c>
      <c r="D21" s="130" t="s">
        <v>415</v>
      </c>
      <c r="E21" s="130" t="s">
        <v>430</v>
      </c>
      <c r="F21" s="130" t="s">
        <v>345</v>
      </c>
      <c r="G21" s="130" t="s">
        <v>346</v>
      </c>
      <c r="H21" s="131">
        <v>85013</v>
      </c>
      <c r="I21" s="130" t="s">
        <v>402</v>
      </c>
      <c r="J21" s="130" t="s">
        <v>348</v>
      </c>
      <c r="K21" s="130" t="s">
        <v>427</v>
      </c>
      <c r="L21" s="130" t="s">
        <v>431</v>
      </c>
      <c r="M21" s="130" t="s">
        <v>405</v>
      </c>
    </row>
    <row r="22" spans="1:13" ht="15" customHeight="1">
      <c r="A22" s="130" t="s">
        <v>432</v>
      </c>
      <c r="B22" s="130" t="s">
        <v>341</v>
      </c>
      <c r="C22" s="130" t="s">
        <v>342</v>
      </c>
      <c r="D22" s="130" t="s">
        <v>433</v>
      </c>
      <c r="E22" s="130" t="s">
        <v>344</v>
      </c>
      <c r="F22" s="130" t="s">
        <v>345</v>
      </c>
      <c r="G22" s="130" t="s">
        <v>346</v>
      </c>
      <c r="H22" s="131">
        <v>85013</v>
      </c>
      <c r="I22" s="130" t="s">
        <v>347</v>
      </c>
      <c r="J22" s="130" t="s">
        <v>348</v>
      </c>
      <c r="K22" s="130" t="s">
        <v>349</v>
      </c>
      <c r="L22" s="130" t="s">
        <v>434</v>
      </c>
      <c r="M22" s="130" t="s">
        <v>435</v>
      </c>
    </row>
    <row r="23" spans="1:13" ht="15" customHeight="1">
      <c r="A23" s="130" t="s">
        <v>436</v>
      </c>
      <c r="B23" s="130" t="s">
        <v>341</v>
      </c>
      <c r="C23" s="130" t="s">
        <v>342</v>
      </c>
      <c r="D23" s="130" t="s">
        <v>437</v>
      </c>
      <c r="E23" s="130" t="s">
        <v>344</v>
      </c>
      <c r="F23" s="130" t="s">
        <v>345</v>
      </c>
      <c r="G23" s="130" t="s">
        <v>346</v>
      </c>
      <c r="H23" s="131">
        <v>85013</v>
      </c>
      <c r="I23" s="130" t="s">
        <v>347</v>
      </c>
      <c r="J23" s="130" t="s">
        <v>348</v>
      </c>
      <c r="K23" s="130" t="s">
        <v>349</v>
      </c>
      <c r="L23" s="130" t="s">
        <v>438</v>
      </c>
      <c r="M23" s="130" t="s">
        <v>439</v>
      </c>
    </row>
    <row r="24" spans="1:13" ht="15" customHeight="1">
      <c r="A24" s="130" t="s">
        <v>440</v>
      </c>
      <c r="B24" s="130" t="s">
        <v>341</v>
      </c>
      <c r="C24" s="130" t="s">
        <v>342</v>
      </c>
      <c r="D24" s="130" t="s">
        <v>441</v>
      </c>
      <c r="E24" s="130" t="s">
        <v>344</v>
      </c>
      <c r="F24" s="130" t="s">
        <v>345</v>
      </c>
      <c r="G24" s="130" t="s">
        <v>346</v>
      </c>
      <c r="H24" s="131">
        <v>85013</v>
      </c>
      <c r="I24" s="130" t="s">
        <v>347</v>
      </c>
      <c r="J24" s="130" t="s">
        <v>348</v>
      </c>
      <c r="K24" s="130" t="s">
        <v>349</v>
      </c>
      <c r="L24" s="130" t="s">
        <v>442</v>
      </c>
      <c r="M24" s="130" t="s">
        <v>443</v>
      </c>
    </row>
    <row r="25" spans="1:13" ht="15" customHeight="1">
      <c r="A25" s="130" t="s">
        <v>444</v>
      </c>
      <c r="B25" s="130" t="s">
        <v>341</v>
      </c>
      <c r="C25" s="130" t="s">
        <v>342</v>
      </c>
      <c r="D25" s="130" t="s">
        <v>445</v>
      </c>
      <c r="E25" s="130" t="s">
        <v>344</v>
      </c>
      <c r="F25" s="130" t="s">
        <v>345</v>
      </c>
      <c r="G25" s="130" t="s">
        <v>346</v>
      </c>
      <c r="H25" s="131">
        <v>85013</v>
      </c>
      <c r="I25" s="130" t="s">
        <v>347</v>
      </c>
      <c r="J25" s="130" t="s">
        <v>348</v>
      </c>
      <c r="K25" s="130" t="s">
        <v>349</v>
      </c>
      <c r="L25" s="130" t="s">
        <v>446</v>
      </c>
      <c r="M25" s="130" t="s">
        <v>447</v>
      </c>
    </row>
    <row r="26" spans="1:13" ht="15" customHeight="1">
      <c r="A26" s="130" t="s">
        <v>448</v>
      </c>
      <c r="B26" s="130" t="s">
        <v>341</v>
      </c>
      <c r="C26" s="130" t="s">
        <v>342</v>
      </c>
      <c r="D26" s="130" t="s">
        <v>449</v>
      </c>
      <c r="E26" s="130" t="s">
        <v>344</v>
      </c>
      <c r="F26" s="130" t="s">
        <v>345</v>
      </c>
      <c r="G26" s="130" t="s">
        <v>346</v>
      </c>
      <c r="H26" s="131">
        <v>85013</v>
      </c>
      <c r="I26" s="130" t="s">
        <v>347</v>
      </c>
      <c r="J26" s="130" t="s">
        <v>348</v>
      </c>
      <c r="K26" s="130" t="s">
        <v>349</v>
      </c>
      <c r="L26" s="130" t="s">
        <v>450</v>
      </c>
      <c r="M26" s="130" t="s">
        <v>451</v>
      </c>
    </row>
    <row r="27" spans="1:13" ht="15" customHeight="1">
      <c r="A27" s="130" t="s">
        <v>452</v>
      </c>
      <c r="B27" s="130" t="s">
        <v>453</v>
      </c>
      <c r="C27" s="130" t="s">
        <v>400</v>
      </c>
      <c r="D27" s="130" t="s">
        <v>454</v>
      </c>
      <c r="E27" s="130" t="s">
        <v>344</v>
      </c>
      <c r="F27" s="130" t="s">
        <v>345</v>
      </c>
      <c r="G27" s="130" t="s">
        <v>346</v>
      </c>
      <c r="H27" s="131">
        <v>85013</v>
      </c>
      <c r="I27" s="130" t="s">
        <v>402</v>
      </c>
      <c r="J27" s="130" t="s">
        <v>348</v>
      </c>
      <c r="K27" s="130" t="s">
        <v>427</v>
      </c>
      <c r="L27" s="130" t="s">
        <v>455</v>
      </c>
      <c r="M27" s="130" t="s">
        <v>405</v>
      </c>
    </row>
    <row r="28" spans="1:13" ht="15" customHeight="1">
      <c r="A28" s="130" t="s">
        <v>456</v>
      </c>
      <c r="B28" s="130" t="s">
        <v>457</v>
      </c>
      <c r="C28" s="130" t="s">
        <v>400</v>
      </c>
      <c r="D28" s="130" t="s">
        <v>458</v>
      </c>
      <c r="E28" s="130" t="s">
        <v>344</v>
      </c>
      <c r="F28" s="130" t="s">
        <v>345</v>
      </c>
      <c r="G28" s="130" t="s">
        <v>346</v>
      </c>
      <c r="H28" s="131">
        <v>85013</v>
      </c>
      <c r="I28" s="130" t="s">
        <v>402</v>
      </c>
      <c r="J28" s="130" t="s">
        <v>348</v>
      </c>
      <c r="K28" s="130" t="s">
        <v>349</v>
      </c>
      <c r="L28" s="130" t="s">
        <v>459</v>
      </c>
      <c r="M28" s="130" t="s">
        <v>405</v>
      </c>
    </row>
    <row r="29" spans="1:13" ht="15" customHeight="1">
      <c r="A29" s="130" t="s">
        <v>460</v>
      </c>
      <c r="B29" s="130" t="s">
        <v>399</v>
      </c>
      <c r="C29" s="130" t="s">
        <v>400</v>
      </c>
      <c r="D29" s="130" t="s">
        <v>461</v>
      </c>
      <c r="E29" s="130" t="s">
        <v>344</v>
      </c>
      <c r="F29" s="130" t="s">
        <v>345</v>
      </c>
      <c r="G29" s="130" t="s">
        <v>346</v>
      </c>
      <c r="H29" s="131">
        <v>85013</v>
      </c>
      <c r="I29" s="130" t="s">
        <v>402</v>
      </c>
      <c r="J29" s="130" t="s">
        <v>348</v>
      </c>
      <c r="K29" s="130" t="s">
        <v>462</v>
      </c>
      <c r="L29" s="130" t="s">
        <v>463</v>
      </c>
      <c r="M29" s="130" t="s">
        <v>405</v>
      </c>
    </row>
    <row r="30" spans="1:13" ht="15" customHeight="1">
      <c r="A30" s="130" t="s">
        <v>464</v>
      </c>
      <c r="B30" s="130" t="s">
        <v>399</v>
      </c>
      <c r="C30" s="130" t="s">
        <v>400</v>
      </c>
      <c r="D30" s="130" t="s">
        <v>465</v>
      </c>
      <c r="E30" s="130" t="s">
        <v>344</v>
      </c>
      <c r="F30" s="130" t="s">
        <v>345</v>
      </c>
      <c r="G30" s="130" t="s">
        <v>346</v>
      </c>
      <c r="H30" s="131">
        <v>85013</v>
      </c>
      <c r="I30" s="130" t="s">
        <v>402</v>
      </c>
      <c r="J30" s="130" t="s">
        <v>348</v>
      </c>
      <c r="K30" s="130" t="s">
        <v>427</v>
      </c>
      <c r="L30" s="130" t="s">
        <v>466</v>
      </c>
      <c r="M30" s="130" t="s">
        <v>405</v>
      </c>
    </row>
    <row r="31" spans="1:13" ht="15" customHeight="1">
      <c r="A31" s="130" t="s">
        <v>467</v>
      </c>
      <c r="B31" s="130" t="s">
        <v>341</v>
      </c>
      <c r="C31" s="130" t="s">
        <v>342</v>
      </c>
      <c r="D31" s="130" t="s">
        <v>468</v>
      </c>
      <c r="E31" s="130" t="s">
        <v>344</v>
      </c>
      <c r="F31" s="130" t="s">
        <v>345</v>
      </c>
      <c r="G31" s="130" t="s">
        <v>346</v>
      </c>
      <c r="H31" s="131">
        <v>85013</v>
      </c>
      <c r="I31" s="130" t="s">
        <v>347</v>
      </c>
      <c r="J31" s="130" t="s">
        <v>348</v>
      </c>
      <c r="K31" s="130" t="s">
        <v>349</v>
      </c>
      <c r="L31" s="130" t="s">
        <v>469</v>
      </c>
      <c r="M31" s="130" t="s">
        <v>470</v>
      </c>
    </row>
    <row r="32" spans="1:13" ht="15" customHeight="1">
      <c r="A32" s="130" t="s">
        <v>471</v>
      </c>
      <c r="B32" s="130" t="s">
        <v>341</v>
      </c>
      <c r="C32" s="130" t="s">
        <v>342</v>
      </c>
      <c r="D32" s="130" t="s">
        <v>468</v>
      </c>
      <c r="E32" s="130" t="s">
        <v>344</v>
      </c>
      <c r="F32" s="130" t="s">
        <v>345</v>
      </c>
      <c r="G32" s="130" t="s">
        <v>346</v>
      </c>
      <c r="H32" s="131">
        <v>85013</v>
      </c>
      <c r="I32" s="130" t="s">
        <v>347</v>
      </c>
      <c r="J32" s="130" t="s">
        <v>348</v>
      </c>
      <c r="K32" s="130" t="s">
        <v>349</v>
      </c>
      <c r="L32" s="130" t="s">
        <v>472</v>
      </c>
      <c r="M32" s="130" t="s">
        <v>470</v>
      </c>
    </row>
    <row r="33" spans="1:13" ht="15" customHeight="1">
      <c r="A33" s="130" t="s">
        <v>473</v>
      </c>
      <c r="B33" s="130" t="s">
        <v>341</v>
      </c>
      <c r="C33" s="130" t="s">
        <v>342</v>
      </c>
      <c r="D33" s="130" t="s">
        <v>474</v>
      </c>
      <c r="E33" s="130" t="s">
        <v>344</v>
      </c>
      <c r="F33" s="130" t="s">
        <v>345</v>
      </c>
      <c r="G33" s="130" t="s">
        <v>346</v>
      </c>
      <c r="H33" s="131">
        <v>85013</v>
      </c>
      <c r="I33" s="130" t="s">
        <v>347</v>
      </c>
      <c r="J33" s="130" t="s">
        <v>348</v>
      </c>
      <c r="K33" s="130" t="s">
        <v>349</v>
      </c>
      <c r="L33" s="130" t="s">
        <v>475</v>
      </c>
      <c r="M33" s="130" t="s">
        <v>476</v>
      </c>
    </row>
    <row r="34" spans="1:13" ht="15" customHeight="1">
      <c r="A34" s="130" t="s">
        <v>477</v>
      </c>
      <c r="B34" s="130" t="s">
        <v>341</v>
      </c>
      <c r="C34" s="130" t="s">
        <v>342</v>
      </c>
      <c r="D34" s="130" t="s">
        <v>478</v>
      </c>
      <c r="E34" s="130" t="s">
        <v>344</v>
      </c>
      <c r="F34" s="130" t="s">
        <v>345</v>
      </c>
      <c r="G34" s="130" t="s">
        <v>346</v>
      </c>
      <c r="H34" s="131">
        <v>85013</v>
      </c>
      <c r="I34" s="130" t="s">
        <v>347</v>
      </c>
      <c r="J34" s="130" t="s">
        <v>348</v>
      </c>
      <c r="K34" s="130" t="s">
        <v>349</v>
      </c>
      <c r="L34" s="130" t="s">
        <v>479</v>
      </c>
      <c r="M34" s="130" t="s">
        <v>480</v>
      </c>
    </row>
    <row r="35" spans="1:13" ht="15" customHeight="1">
      <c r="A35" s="130" t="s">
        <v>481</v>
      </c>
      <c r="B35" s="130" t="s">
        <v>341</v>
      </c>
      <c r="C35" s="130" t="s">
        <v>342</v>
      </c>
      <c r="D35" s="130" t="s">
        <v>478</v>
      </c>
      <c r="E35" s="130" t="s">
        <v>344</v>
      </c>
      <c r="F35" s="130" t="s">
        <v>345</v>
      </c>
      <c r="G35" s="130" t="s">
        <v>346</v>
      </c>
      <c r="H35" s="131">
        <v>85013</v>
      </c>
      <c r="I35" s="130" t="s">
        <v>347</v>
      </c>
      <c r="J35" s="130" t="s">
        <v>348</v>
      </c>
      <c r="K35" s="130" t="s">
        <v>349</v>
      </c>
      <c r="L35" s="130" t="s">
        <v>482</v>
      </c>
      <c r="M35" s="130" t="s">
        <v>480</v>
      </c>
    </row>
    <row r="36" spans="1:13" ht="15" customHeight="1">
      <c r="A36" s="130" t="s">
        <v>483</v>
      </c>
      <c r="B36" s="130" t="s">
        <v>484</v>
      </c>
      <c r="C36" s="130" t="s">
        <v>354</v>
      </c>
      <c r="D36" s="130" t="s">
        <v>485</v>
      </c>
      <c r="E36" s="130" t="s">
        <v>344</v>
      </c>
      <c r="F36" s="130" t="s">
        <v>345</v>
      </c>
      <c r="G36" s="130" t="s">
        <v>346</v>
      </c>
      <c r="H36" s="131">
        <v>85013</v>
      </c>
      <c r="I36" s="130" t="s">
        <v>347</v>
      </c>
      <c r="J36" s="130" t="s">
        <v>348</v>
      </c>
      <c r="K36" s="130" t="s">
        <v>462</v>
      </c>
      <c r="L36" s="130" t="s">
        <v>486</v>
      </c>
      <c r="M36" s="130" t="s">
        <v>487</v>
      </c>
    </row>
    <row r="37" spans="1:13" ht="15" customHeight="1">
      <c r="A37" s="130" t="s">
        <v>488</v>
      </c>
      <c r="B37" s="130" t="s">
        <v>341</v>
      </c>
      <c r="C37" s="130" t="s">
        <v>342</v>
      </c>
      <c r="D37" s="130" t="s">
        <v>489</v>
      </c>
      <c r="E37" s="130" t="s">
        <v>344</v>
      </c>
      <c r="F37" s="130" t="s">
        <v>345</v>
      </c>
      <c r="G37" s="130" t="s">
        <v>346</v>
      </c>
      <c r="H37" s="131">
        <v>85013</v>
      </c>
      <c r="I37" s="130" t="s">
        <v>347</v>
      </c>
      <c r="J37" s="130" t="s">
        <v>348</v>
      </c>
      <c r="K37" s="130" t="s">
        <v>349</v>
      </c>
      <c r="L37" s="130" t="s">
        <v>490</v>
      </c>
      <c r="M37" s="130" t="s">
        <v>491</v>
      </c>
    </row>
    <row r="38" spans="1:13" ht="15" customHeight="1">
      <c r="A38" s="130" t="s">
        <v>492</v>
      </c>
      <c r="B38" s="130" t="s">
        <v>341</v>
      </c>
      <c r="C38" s="130" t="s">
        <v>342</v>
      </c>
      <c r="D38" s="130" t="s">
        <v>493</v>
      </c>
      <c r="E38" s="130" t="s">
        <v>344</v>
      </c>
      <c r="F38" s="130" t="s">
        <v>345</v>
      </c>
      <c r="G38" s="130" t="s">
        <v>346</v>
      </c>
      <c r="H38" s="131">
        <v>85013</v>
      </c>
      <c r="I38" s="130" t="s">
        <v>347</v>
      </c>
      <c r="J38" s="130" t="s">
        <v>348</v>
      </c>
      <c r="K38" s="130" t="s">
        <v>349</v>
      </c>
      <c r="L38" s="130" t="s">
        <v>494</v>
      </c>
      <c r="M38" s="130" t="s">
        <v>495</v>
      </c>
    </row>
    <row r="39" spans="1:13" ht="15" customHeight="1">
      <c r="A39" s="130" t="s">
        <v>496</v>
      </c>
      <c r="B39" s="130" t="s">
        <v>341</v>
      </c>
      <c r="C39" s="130" t="s">
        <v>342</v>
      </c>
      <c r="D39" s="130" t="s">
        <v>497</v>
      </c>
      <c r="E39" s="130" t="s">
        <v>344</v>
      </c>
      <c r="F39" s="130" t="s">
        <v>345</v>
      </c>
      <c r="G39" s="130" t="s">
        <v>346</v>
      </c>
      <c r="H39" s="131">
        <v>85013</v>
      </c>
      <c r="I39" s="130" t="s">
        <v>347</v>
      </c>
      <c r="J39" s="130" t="s">
        <v>348</v>
      </c>
      <c r="K39" s="130" t="s">
        <v>349</v>
      </c>
      <c r="L39" s="130" t="s">
        <v>498</v>
      </c>
      <c r="M39" s="130" t="s">
        <v>499</v>
      </c>
    </row>
    <row r="40" spans="1:13" ht="15" customHeight="1">
      <c r="A40" s="130" t="s">
        <v>500</v>
      </c>
      <c r="B40" s="130" t="s">
        <v>341</v>
      </c>
      <c r="C40" s="130" t="s">
        <v>342</v>
      </c>
      <c r="D40" s="130" t="s">
        <v>497</v>
      </c>
      <c r="E40" s="130" t="s">
        <v>344</v>
      </c>
      <c r="F40" s="130" t="s">
        <v>345</v>
      </c>
      <c r="G40" s="130" t="s">
        <v>346</v>
      </c>
      <c r="H40" s="131">
        <v>85013</v>
      </c>
      <c r="I40" s="130" t="s">
        <v>347</v>
      </c>
      <c r="J40" s="130" t="s">
        <v>348</v>
      </c>
      <c r="K40" s="130" t="s">
        <v>349</v>
      </c>
      <c r="L40" s="130" t="s">
        <v>501</v>
      </c>
      <c r="M40" s="130" t="s">
        <v>499</v>
      </c>
    </row>
    <row r="41" spans="1:13" ht="15" customHeight="1">
      <c r="A41" s="130" t="s">
        <v>502</v>
      </c>
      <c r="B41" s="130" t="s">
        <v>341</v>
      </c>
      <c r="C41" s="130" t="s">
        <v>354</v>
      </c>
      <c r="D41" s="130" t="s">
        <v>503</v>
      </c>
      <c r="E41" s="130" t="s">
        <v>344</v>
      </c>
      <c r="F41" s="130" t="s">
        <v>345</v>
      </c>
      <c r="G41" s="130" t="s">
        <v>346</v>
      </c>
      <c r="H41" s="131">
        <v>85013</v>
      </c>
      <c r="I41" s="130" t="s">
        <v>347</v>
      </c>
      <c r="J41" s="130" t="s">
        <v>348</v>
      </c>
      <c r="K41" s="130" t="s">
        <v>349</v>
      </c>
      <c r="L41" s="130" t="s">
        <v>504</v>
      </c>
      <c r="M41" s="130" t="s">
        <v>505</v>
      </c>
    </row>
    <row r="42" spans="1:13" ht="15" customHeight="1">
      <c r="A42" s="130" t="s">
        <v>506</v>
      </c>
      <c r="B42" s="130" t="s">
        <v>341</v>
      </c>
      <c r="C42" s="130" t="s">
        <v>342</v>
      </c>
      <c r="D42" s="130" t="s">
        <v>507</v>
      </c>
      <c r="E42" s="130" t="s">
        <v>344</v>
      </c>
      <c r="F42" s="130" t="s">
        <v>345</v>
      </c>
      <c r="G42" s="130" t="s">
        <v>346</v>
      </c>
      <c r="H42" s="131">
        <v>85013</v>
      </c>
      <c r="I42" s="130" t="s">
        <v>347</v>
      </c>
      <c r="J42" s="130" t="s">
        <v>348</v>
      </c>
      <c r="K42" s="130" t="s">
        <v>349</v>
      </c>
      <c r="L42" s="130" t="s">
        <v>508</v>
      </c>
      <c r="M42" s="130" t="s">
        <v>509</v>
      </c>
    </row>
    <row r="43" spans="1:13" ht="15" customHeight="1">
      <c r="A43" s="130" t="s">
        <v>510</v>
      </c>
      <c r="B43" s="130" t="s">
        <v>341</v>
      </c>
      <c r="C43" s="130" t="s">
        <v>342</v>
      </c>
      <c r="D43" s="130" t="s">
        <v>511</v>
      </c>
      <c r="E43" s="130" t="s">
        <v>344</v>
      </c>
      <c r="F43" s="130" t="s">
        <v>345</v>
      </c>
      <c r="G43" s="130" t="s">
        <v>346</v>
      </c>
      <c r="H43" s="131">
        <v>85013</v>
      </c>
      <c r="I43" s="130" t="s">
        <v>347</v>
      </c>
      <c r="J43" s="130" t="s">
        <v>348</v>
      </c>
      <c r="K43" s="130" t="s">
        <v>349</v>
      </c>
      <c r="L43" s="130" t="s">
        <v>512</v>
      </c>
      <c r="M43" s="130" t="s">
        <v>513</v>
      </c>
    </row>
    <row r="44" spans="1:13" ht="15" customHeight="1">
      <c r="A44" s="130" t="s">
        <v>514</v>
      </c>
      <c r="B44" s="130" t="s">
        <v>341</v>
      </c>
      <c r="C44" s="130" t="s">
        <v>400</v>
      </c>
      <c r="D44" s="130" t="s">
        <v>515</v>
      </c>
      <c r="E44" s="130" t="s">
        <v>344</v>
      </c>
      <c r="F44" s="130" t="s">
        <v>345</v>
      </c>
      <c r="G44" s="130" t="s">
        <v>346</v>
      </c>
      <c r="H44" s="131">
        <v>85013</v>
      </c>
      <c r="I44" s="130" t="s">
        <v>402</v>
      </c>
      <c r="J44" s="130" t="s">
        <v>348</v>
      </c>
      <c r="K44" s="130" t="s">
        <v>403</v>
      </c>
      <c r="L44" s="130" t="s">
        <v>516</v>
      </c>
      <c r="M44" s="130" t="s">
        <v>405</v>
      </c>
    </row>
    <row r="45" spans="1:13" ht="15" customHeight="1">
      <c r="A45" s="130" t="s">
        <v>517</v>
      </c>
      <c r="B45" s="130" t="s">
        <v>341</v>
      </c>
      <c r="C45" s="130" t="s">
        <v>400</v>
      </c>
      <c r="D45" s="130" t="s">
        <v>518</v>
      </c>
      <c r="E45" s="130" t="s">
        <v>344</v>
      </c>
      <c r="F45" s="130" t="s">
        <v>345</v>
      </c>
      <c r="G45" s="130" t="s">
        <v>346</v>
      </c>
      <c r="H45" s="131">
        <v>85013</v>
      </c>
      <c r="I45" s="130" t="s">
        <v>402</v>
      </c>
      <c r="J45" s="130" t="s">
        <v>348</v>
      </c>
      <c r="K45" s="130" t="s">
        <v>427</v>
      </c>
      <c r="L45" s="130" t="s">
        <v>519</v>
      </c>
      <c r="M45" s="130" t="s">
        <v>405</v>
      </c>
    </row>
    <row r="46" spans="1:13" ht="15" customHeight="1">
      <c r="A46" s="130" t="s">
        <v>520</v>
      </c>
      <c r="B46" s="130" t="s">
        <v>341</v>
      </c>
      <c r="C46" s="130" t="s">
        <v>400</v>
      </c>
      <c r="D46" s="130" t="s">
        <v>521</v>
      </c>
      <c r="E46" s="130" t="s">
        <v>344</v>
      </c>
      <c r="F46" s="130" t="s">
        <v>345</v>
      </c>
      <c r="G46" s="130" t="s">
        <v>346</v>
      </c>
      <c r="H46" s="131">
        <v>85013</v>
      </c>
      <c r="I46" s="130" t="s">
        <v>402</v>
      </c>
      <c r="J46" s="130" t="s">
        <v>348</v>
      </c>
      <c r="K46" s="130" t="s">
        <v>427</v>
      </c>
      <c r="L46" s="130" t="s">
        <v>522</v>
      </c>
      <c r="M46" s="130" t="s">
        <v>405</v>
      </c>
    </row>
    <row r="47" spans="1:13" ht="15" customHeight="1">
      <c r="A47" s="130" t="s">
        <v>523</v>
      </c>
      <c r="B47" s="130" t="s">
        <v>341</v>
      </c>
      <c r="C47" s="130" t="s">
        <v>400</v>
      </c>
      <c r="D47" s="130" t="s">
        <v>524</v>
      </c>
      <c r="E47" s="130" t="s">
        <v>344</v>
      </c>
      <c r="F47" s="130" t="s">
        <v>345</v>
      </c>
      <c r="G47" s="130" t="s">
        <v>346</v>
      </c>
      <c r="H47" s="131">
        <v>85013</v>
      </c>
      <c r="I47" s="130" t="s">
        <v>402</v>
      </c>
      <c r="J47" s="130" t="s">
        <v>348</v>
      </c>
      <c r="K47" s="130" t="s">
        <v>462</v>
      </c>
      <c r="L47" s="130" t="s">
        <v>525</v>
      </c>
      <c r="M47" s="130" t="s">
        <v>405</v>
      </c>
    </row>
    <row r="48" spans="1:13" ht="15" customHeight="1">
      <c r="A48" s="130" t="s">
        <v>526</v>
      </c>
      <c r="B48" s="130" t="s">
        <v>341</v>
      </c>
      <c r="C48" s="130" t="s">
        <v>342</v>
      </c>
      <c r="D48" s="130" t="s">
        <v>527</v>
      </c>
      <c r="E48" s="130" t="s">
        <v>344</v>
      </c>
      <c r="F48" s="130" t="s">
        <v>345</v>
      </c>
      <c r="G48" s="130" t="s">
        <v>346</v>
      </c>
      <c r="H48" s="131">
        <v>85013</v>
      </c>
      <c r="I48" s="130" t="s">
        <v>347</v>
      </c>
      <c r="J48" s="130" t="s">
        <v>348</v>
      </c>
      <c r="K48" s="130" t="s">
        <v>349</v>
      </c>
      <c r="L48" s="130" t="s">
        <v>528</v>
      </c>
      <c r="M48" s="130" t="s">
        <v>529</v>
      </c>
    </row>
    <row r="49" spans="1:13" ht="15" customHeight="1">
      <c r="A49" s="130" t="s">
        <v>530</v>
      </c>
      <c r="B49" s="130" t="s">
        <v>341</v>
      </c>
      <c r="C49" s="130" t="s">
        <v>342</v>
      </c>
      <c r="D49" s="130" t="s">
        <v>531</v>
      </c>
      <c r="E49" s="130" t="s">
        <v>344</v>
      </c>
      <c r="F49" s="130" t="s">
        <v>345</v>
      </c>
      <c r="G49" s="130" t="s">
        <v>346</v>
      </c>
      <c r="H49" s="131">
        <v>85013</v>
      </c>
      <c r="I49" s="130" t="s">
        <v>347</v>
      </c>
      <c r="J49" s="130" t="s">
        <v>348</v>
      </c>
      <c r="K49" s="130" t="s">
        <v>349</v>
      </c>
      <c r="L49" s="130" t="s">
        <v>532</v>
      </c>
      <c r="M49" s="130" t="s">
        <v>533</v>
      </c>
    </row>
    <row r="50" spans="1:13" ht="15" customHeight="1">
      <c r="A50" s="130" t="s">
        <v>534</v>
      </c>
      <c r="B50" s="130" t="s">
        <v>341</v>
      </c>
      <c r="C50" s="130" t="s">
        <v>535</v>
      </c>
      <c r="D50" s="130" t="s">
        <v>536</v>
      </c>
      <c r="E50" s="130" t="s">
        <v>344</v>
      </c>
      <c r="F50" s="130" t="s">
        <v>345</v>
      </c>
      <c r="G50" s="130" t="s">
        <v>346</v>
      </c>
      <c r="H50" s="131">
        <v>85013</v>
      </c>
      <c r="I50" s="130" t="s">
        <v>347</v>
      </c>
      <c r="J50" s="130" t="s">
        <v>348</v>
      </c>
      <c r="K50" s="130" t="s">
        <v>537</v>
      </c>
      <c r="L50" s="130" t="s">
        <v>538</v>
      </c>
      <c r="M50" s="130" t="s">
        <v>539</v>
      </c>
    </row>
    <row r="51" spans="1:13" ht="15" customHeight="1">
      <c r="A51" s="130" t="s">
        <v>540</v>
      </c>
      <c r="B51" s="130" t="s">
        <v>341</v>
      </c>
      <c r="C51" s="130" t="s">
        <v>342</v>
      </c>
      <c r="D51" s="130" t="s">
        <v>541</v>
      </c>
      <c r="E51" s="130" t="s">
        <v>344</v>
      </c>
      <c r="F51" s="130" t="s">
        <v>345</v>
      </c>
      <c r="G51" s="130" t="s">
        <v>346</v>
      </c>
      <c r="H51" s="131">
        <v>85013</v>
      </c>
      <c r="I51" s="130" t="s">
        <v>347</v>
      </c>
      <c r="J51" s="130" t="s">
        <v>348</v>
      </c>
      <c r="K51" s="130" t="s">
        <v>349</v>
      </c>
      <c r="L51" s="130" t="s">
        <v>542</v>
      </c>
      <c r="M51" s="130" t="s">
        <v>543</v>
      </c>
    </row>
    <row r="52" spans="1:13" ht="15" customHeight="1">
      <c r="A52" s="130" t="s">
        <v>544</v>
      </c>
      <c r="B52" s="130" t="s">
        <v>341</v>
      </c>
      <c r="C52" s="130" t="s">
        <v>545</v>
      </c>
      <c r="D52" s="130" t="s">
        <v>546</v>
      </c>
      <c r="E52" s="130" t="s">
        <v>344</v>
      </c>
      <c r="F52" s="130" t="s">
        <v>345</v>
      </c>
      <c r="G52" s="130" t="s">
        <v>346</v>
      </c>
      <c r="H52" s="131">
        <v>85013</v>
      </c>
      <c r="I52" s="130" t="s">
        <v>347</v>
      </c>
      <c r="J52" s="130" t="s">
        <v>348</v>
      </c>
      <c r="K52" s="130" t="s">
        <v>349</v>
      </c>
      <c r="L52" s="130" t="s">
        <v>547</v>
      </c>
      <c r="M52" s="130" t="s">
        <v>548</v>
      </c>
    </row>
    <row r="53" spans="1:13" ht="15" customHeight="1">
      <c r="A53" s="130" t="s">
        <v>549</v>
      </c>
      <c r="B53" s="130" t="s">
        <v>341</v>
      </c>
      <c r="C53" s="130" t="s">
        <v>342</v>
      </c>
      <c r="D53" s="130" t="s">
        <v>546</v>
      </c>
      <c r="E53" s="130" t="s">
        <v>344</v>
      </c>
      <c r="F53" s="130" t="s">
        <v>345</v>
      </c>
      <c r="G53" s="130" t="s">
        <v>346</v>
      </c>
      <c r="H53" s="131">
        <v>85013</v>
      </c>
      <c r="I53" s="130" t="s">
        <v>347</v>
      </c>
      <c r="J53" s="130" t="s">
        <v>348</v>
      </c>
      <c r="K53" s="130" t="s">
        <v>349</v>
      </c>
      <c r="L53" s="130" t="s">
        <v>550</v>
      </c>
      <c r="M53" s="130" t="s">
        <v>551</v>
      </c>
    </row>
    <row r="54" spans="1:13" ht="15" customHeight="1">
      <c r="A54" s="130" t="s">
        <v>552</v>
      </c>
      <c r="B54" s="130" t="s">
        <v>341</v>
      </c>
      <c r="C54" s="130" t="s">
        <v>553</v>
      </c>
      <c r="D54" s="130" t="s">
        <v>554</v>
      </c>
      <c r="E54" s="130" t="s">
        <v>344</v>
      </c>
      <c r="F54" s="130" t="s">
        <v>345</v>
      </c>
      <c r="G54" s="130" t="s">
        <v>346</v>
      </c>
      <c r="H54" s="131">
        <v>85013</v>
      </c>
      <c r="I54" s="130" t="s">
        <v>347</v>
      </c>
      <c r="J54" s="130" t="s">
        <v>348</v>
      </c>
      <c r="K54" s="130" t="s">
        <v>349</v>
      </c>
      <c r="L54" s="130" t="s">
        <v>555</v>
      </c>
      <c r="M54" s="130" t="s">
        <v>556</v>
      </c>
    </row>
    <row r="55" spans="1:13" ht="15" customHeight="1">
      <c r="A55" s="130" t="s">
        <v>557</v>
      </c>
      <c r="B55" s="130" t="s">
        <v>558</v>
      </c>
      <c r="C55" s="130" t="s">
        <v>354</v>
      </c>
      <c r="D55" s="130" t="s">
        <v>554</v>
      </c>
      <c r="E55" s="130" t="s">
        <v>344</v>
      </c>
      <c r="F55" s="130" t="s">
        <v>345</v>
      </c>
      <c r="G55" s="130" t="s">
        <v>346</v>
      </c>
      <c r="H55" s="131">
        <v>85013</v>
      </c>
      <c r="I55" s="130" t="s">
        <v>347</v>
      </c>
      <c r="J55" s="130" t="s">
        <v>348</v>
      </c>
      <c r="K55" s="130" t="s">
        <v>427</v>
      </c>
      <c r="L55" s="130" t="s">
        <v>559</v>
      </c>
      <c r="M55" s="130" t="s">
        <v>556</v>
      </c>
    </row>
    <row r="56" spans="1:13" ht="15" customHeight="1">
      <c r="A56" s="130" t="s">
        <v>560</v>
      </c>
      <c r="B56" s="130" t="s">
        <v>341</v>
      </c>
      <c r="C56" s="130" t="s">
        <v>561</v>
      </c>
      <c r="D56" s="130" t="s">
        <v>562</v>
      </c>
      <c r="E56" s="130" t="s">
        <v>344</v>
      </c>
      <c r="F56" s="130" t="s">
        <v>345</v>
      </c>
      <c r="G56" s="130" t="s">
        <v>346</v>
      </c>
      <c r="H56" s="131">
        <v>85013</v>
      </c>
      <c r="I56" s="130" t="s">
        <v>347</v>
      </c>
      <c r="J56" s="130" t="s">
        <v>348</v>
      </c>
      <c r="K56" s="130" t="s">
        <v>349</v>
      </c>
      <c r="L56" s="130" t="s">
        <v>563</v>
      </c>
      <c r="M56" s="130" t="s">
        <v>564</v>
      </c>
    </row>
    <row r="57" spans="1:13" ht="15" customHeight="1">
      <c r="A57" s="130" t="s">
        <v>565</v>
      </c>
      <c r="B57" s="130" t="s">
        <v>566</v>
      </c>
      <c r="C57" s="130" t="s">
        <v>342</v>
      </c>
      <c r="D57" s="130" t="s">
        <v>567</v>
      </c>
      <c r="E57" s="130" t="s">
        <v>344</v>
      </c>
      <c r="F57" s="130" t="s">
        <v>345</v>
      </c>
      <c r="G57" s="130" t="s">
        <v>346</v>
      </c>
      <c r="H57" s="131">
        <v>85013</v>
      </c>
      <c r="I57" s="130" t="s">
        <v>347</v>
      </c>
      <c r="J57" s="130" t="s">
        <v>348</v>
      </c>
      <c r="K57" s="130" t="s">
        <v>349</v>
      </c>
      <c r="L57" s="130" t="s">
        <v>568</v>
      </c>
      <c r="M57" s="130" t="s">
        <v>569</v>
      </c>
    </row>
    <row r="58" spans="1:13" ht="15" customHeight="1">
      <c r="A58" s="130" t="s">
        <v>570</v>
      </c>
      <c r="B58" s="130" t="s">
        <v>341</v>
      </c>
      <c r="C58" s="130" t="s">
        <v>342</v>
      </c>
      <c r="D58" s="130" t="s">
        <v>571</v>
      </c>
      <c r="E58" s="130" t="s">
        <v>344</v>
      </c>
      <c r="F58" s="130" t="s">
        <v>345</v>
      </c>
      <c r="G58" s="130" t="s">
        <v>346</v>
      </c>
      <c r="H58" s="131">
        <v>85013</v>
      </c>
      <c r="I58" s="130" t="s">
        <v>347</v>
      </c>
      <c r="J58" s="130" t="s">
        <v>348</v>
      </c>
      <c r="K58" s="130" t="s">
        <v>349</v>
      </c>
      <c r="L58" s="130" t="s">
        <v>572</v>
      </c>
      <c r="M58" s="130" t="s">
        <v>573</v>
      </c>
    </row>
    <row r="59" spans="1:13" ht="15" customHeight="1">
      <c r="A59" s="130" t="s">
        <v>574</v>
      </c>
      <c r="B59" s="130" t="s">
        <v>341</v>
      </c>
      <c r="C59" s="130" t="s">
        <v>342</v>
      </c>
      <c r="D59" s="130" t="s">
        <v>575</v>
      </c>
      <c r="E59" s="130" t="s">
        <v>344</v>
      </c>
      <c r="F59" s="130" t="s">
        <v>345</v>
      </c>
      <c r="G59" s="130" t="s">
        <v>346</v>
      </c>
      <c r="H59" s="131">
        <v>85013</v>
      </c>
      <c r="I59" s="130" t="s">
        <v>347</v>
      </c>
      <c r="J59" s="130" t="s">
        <v>348</v>
      </c>
      <c r="K59" s="130" t="s">
        <v>349</v>
      </c>
      <c r="L59" s="130" t="s">
        <v>576</v>
      </c>
      <c r="M59" s="130" t="s">
        <v>577</v>
      </c>
    </row>
    <row r="60" spans="1:13" ht="15" customHeight="1">
      <c r="A60" s="130" t="s">
        <v>578</v>
      </c>
      <c r="B60" s="130" t="s">
        <v>341</v>
      </c>
      <c r="C60" s="130" t="s">
        <v>342</v>
      </c>
      <c r="D60" s="130" t="s">
        <v>579</v>
      </c>
      <c r="E60" s="130" t="s">
        <v>344</v>
      </c>
      <c r="F60" s="130" t="s">
        <v>345</v>
      </c>
      <c r="G60" s="130" t="s">
        <v>346</v>
      </c>
      <c r="H60" s="131">
        <v>85013</v>
      </c>
      <c r="I60" s="130" t="s">
        <v>347</v>
      </c>
      <c r="J60" s="130" t="s">
        <v>348</v>
      </c>
      <c r="K60" s="130" t="s">
        <v>349</v>
      </c>
      <c r="L60" s="130" t="s">
        <v>580</v>
      </c>
      <c r="M60" s="130" t="s">
        <v>581</v>
      </c>
    </row>
    <row r="61" spans="1:13" ht="15" customHeight="1">
      <c r="A61" s="130" t="s">
        <v>582</v>
      </c>
      <c r="B61" s="130" t="s">
        <v>341</v>
      </c>
      <c r="C61" s="130" t="s">
        <v>342</v>
      </c>
      <c r="D61" s="130" t="s">
        <v>583</v>
      </c>
      <c r="E61" s="130" t="s">
        <v>344</v>
      </c>
      <c r="F61" s="130" t="s">
        <v>345</v>
      </c>
      <c r="G61" s="130" t="s">
        <v>346</v>
      </c>
      <c r="H61" s="131">
        <v>85013</v>
      </c>
      <c r="I61" s="130" t="s">
        <v>347</v>
      </c>
      <c r="J61" s="130" t="s">
        <v>348</v>
      </c>
      <c r="K61" s="130" t="s">
        <v>349</v>
      </c>
      <c r="L61" s="130" t="s">
        <v>584</v>
      </c>
      <c r="M61" s="130" t="s">
        <v>585</v>
      </c>
    </row>
  </sheetData>
  <sheetProtection/>
  <printOptions/>
  <pageMargins left="0.24" right="0.29" top="0.2" bottom="0.23" header="0.19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ZKE S.A.    RZE w Jarosławiu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Bartoszek Lesław</dc:creator>
  <cp:keywords/>
  <dc:description/>
  <cp:lastModifiedBy>Orzechowski Janusz</cp:lastModifiedBy>
  <cp:lastPrinted>2013-03-29T10:13:32Z</cp:lastPrinted>
  <dcterms:created xsi:type="dcterms:W3CDTF">2002-01-24T07:37:13Z</dcterms:created>
  <dcterms:modified xsi:type="dcterms:W3CDTF">2015-12-10T11:51:49Z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00 UG Wiązownica_1 2011.xls</vt:lpwstr>
  </property>
</Properties>
</file>